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pe" sheetId="1" state="visible" r:id="rId1"/>
    <sheet xmlns:r="http://schemas.openxmlformats.org/officeDocument/2006/relationships" name="Costing" sheetId="2" state="visible" r:id="rId2"/>
    <sheet xmlns:r="http://schemas.openxmlformats.org/officeDocument/2006/relationships" name="_met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000"/>
    <numFmt numFmtId="165" formatCode="0.00000"/>
    <numFmt numFmtId="166" formatCode="$#,##0.0000"/>
    <numFmt numFmtId="167" formatCode="$#,##0.00"/>
  </numFmts>
  <fonts count="20">
    <font>
      <name val="Calibri"/>
      <family val="2"/>
      <color theme="1"/>
      <sz val="11"/>
      <scheme val="minor"/>
    </font>
    <font>
      <b val="1"/>
      <sz val="14"/>
    </font>
    <font>
      <i val="1"/>
      <color rgb="00666666"/>
      <sz val="9"/>
    </font>
    <font>
      <b val="1"/>
      <color rgb="002F3B52"/>
      <sz val="11"/>
    </font>
    <font>
      <b val="1"/>
    </font>
    <font>
      <b val="1"/>
      <color rgb="00888888"/>
      <sz val="9"/>
    </font>
    <font>
      <b val="1"/>
      <i val="1"/>
      <sz val="9"/>
    </font>
    <font>
      <i val="1"/>
      <color rgb="00555555"/>
      <sz val="9"/>
    </font>
    <font>
      <b val="1"/>
      <color rgb="003A6B35"/>
      <sz val="10"/>
    </font>
    <font>
      <b val="1"/>
      <color rgb="00FFFFFF"/>
      <sz val="9"/>
    </font>
    <font>
      <b val="1"/>
      <sz val="10"/>
    </font>
    <font>
      <i val="1"/>
      <color rgb="00C0392B"/>
      <sz val="9"/>
    </font>
    <font>
      <name val="Arial"/>
      <b val="1"/>
      <color rgb="001D1D1F"/>
      <sz val="11"/>
    </font>
    <font>
      <name val="Arial"/>
      <color rgb="001D1D1F"/>
      <sz val="10"/>
    </font>
    <font>
      <name val="Arial"/>
      <b val="1"/>
      <color rgb="006E6E73"/>
      <sz val="9"/>
    </font>
    <font>
      <name val="Arial"/>
      <color rgb="001D1D1F"/>
      <sz val="11"/>
    </font>
    <font>
      <name val="Arial"/>
      <color rgb="006E6E73"/>
      <sz val="10"/>
    </font>
    <font>
      <name val="Arial"/>
      <color rgb="001D1D1F"/>
      <sz val="8"/>
    </font>
    <font>
      <name val="Arial"/>
      <b val="1"/>
      <color rgb="0015803D"/>
      <sz val="9"/>
    </font>
    <font>
      <name val="Arial"/>
      <i val="1"/>
      <color rgb="0098989D"/>
      <sz val="8"/>
    </font>
  </fonts>
  <fills count="6">
    <fill>
      <patternFill/>
    </fill>
    <fill>
      <patternFill patternType="gray125"/>
    </fill>
    <fill>
      <patternFill patternType="solid">
        <fgColor rgb="002F3B52"/>
      </patternFill>
    </fill>
    <fill>
      <patternFill patternType="solid">
        <fgColor rgb="00DDE3EC"/>
      </patternFill>
    </fill>
    <fill>
      <patternFill patternType="solid">
        <fgColor rgb="00EAF3FB"/>
      </patternFill>
    </fill>
    <fill>
      <patternFill patternType="solid">
        <fgColor rgb="00FFF8E1"/>
      </patternFill>
    </fill>
  </fills>
  <borders count="3">
    <border>
      <left/>
      <right/>
      <top/>
      <bottom/>
      <diagonal/>
    </border>
    <border>
      <left style="thin">
        <color rgb="00C8CFD8"/>
      </left>
      <right style="thin">
        <color rgb="00C8CFD8"/>
      </right>
      <top style="thin">
        <color rgb="00C8CFD8"/>
      </top>
      <bottom style="thin">
        <color rgb="00C8CFD8"/>
      </bottom>
    </border>
    <border>
      <bottom style="thin">
        <color rgb="00E5E5E7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2" borderId="1" applyAlignment="1" pivotButton="0" quotePrefix="0" xfId="0">
      <alignment horizontal="center" wrapText="1"/>
    </xf>
    <xf numFmtId="0" fontId="0" fillId="0" borderId="1" pivotButton="0" quotePrefix="0" xfId="0"/>
    <xf numFmtId="2" fontId="0" fillId="0" borderId="1" pivotButton="0" quotePrefix="0" xfId="0"/>
    <xf numFmtId="0" fontId="10" fillId="3" borderId="0" pivotButton="0" quotePrefix="0" xfId="0"/>
    <xf numFmtId="2" fontId="10" fillId="3" borderId="0" pivotButton="0" quotePrefix="0" xfId="0"/>
    <xf numFmtId="0" fontId="0" fillId="4" borderId="1" pivotButton="0" quotePrefix="0" xfId="0"/>
    <xf numFmtId="2" fontId="0" fillId="0" borderId="0" pivotButton="0" quotePrefix="0" xfId="0"/>
    <xf numFmtId="164" fontId="10" fillId="3" borderId="0" pivotButton="0" quotePrefix="0" xfId="0"/>
    <xf numFmtId="165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5" fillId="0" borderId="0" pivotButton="0" quotePrefix="0" xfId="0"/>
    <xf numFmtId="0" fontId="13" fillId="0" borderId="0" pivotButton="0" quotePrefix="0" xfId="0"/>
    <xf numFmtId="0" fontId="14" fillId="2" borderId="2" applyAlignment="1" pivotButton="0" quotePrefix="0" xfId="0">
      <alignment horizontal="left" vertical="center" wrapText="1"/>
    </xf>
    <xf numFmtId="0" fontId="14" fillId="2" borderId="2" applyAlignment="1" pivotButton="0" quotePrefix="0" xfId="0">
      <alignment horizontal="right" vertical="center"/>
    </xf>
    <xf numFmtId="0" fontId="15" fillId="0" borderId="1" pivotButton="0" quotePrefix="0" xfId="0"/>
    <xf numFmtId="0" fontId="15" fillId="0" borderId="1" applyAlignment="1" pivotButton="0" quotePrefix="0" xfId="0">
      <alignment horizontal="right" vertical="center"/>
    </xf>
    <xf numFmtId="2" fontId="15" fillId="0" borderId="1" applyAlignment="1" pivotButton="0" quotePrefix="0" xfId="0">
      <alignment horizontal="right" vertical="center"/>
    </xf>
    <xf numFmtId="0" fontId="16" fillId="0" borderId="1" applyAlignment="1" pivotButton="0" quotePrefix="0" xfId="0">
      <alignment horizontal="left" vertical="center" wrapText="1"/>
    </xf>
    <xf numFmtId="0" fontId="17" fillId="0" borderId="1" applyAlignment="1" pivotButton="0" quotePrefix="0" xfId="0">
      <alignment horizontal="left" vertical="center" wrapText="1"/>
    </xf>
    <xf numFmtId="0" fontId="13" fillId="0" borderId="1" pivotButton="0" quotePrefix="0" xfId="0"/>
    <xf numFmtId="166" fontId="15" fillId="0" borderId="1" applyAlignment="1" pivotButton="0" quotePrefix="0" xfId="0">
      <alignment horizontal="right" vertical="center"/>
    </xf>
    <xf numFmtId="167" fontId="15" fillId="0" borderId="1" applyAlignment="1" pivotButton="0" quotePrefix="0" xfId="0">
      <alignment horizontal="right" vertical="center"/>
    </xf>
    <xf numFmtId="0" fontId="18" fillId="0" borderId="1" pivotButton="0" quotePrefix="0" xfId="0"/>
    <xf numFmtId="0" fontId="19" fillId="0" borderId="1" applyAlignment="1" pivotButton="0" quotePrefix="0" xfId="0">
      <alignment horizontal="left" vertical="center" wrapText="1"/>
    </xf>
    <xf numFmtId="0" fontId="13" fillId="5" borderId="1" applyAlignment="1" pivotButton="0" quotePrefix="0" xfId="0">
      <alignment horizontal="left" vertical="center" wrapText="1"/>
    </xf>
    <xf numFmtId="0" fontId="15" fillId="3" borderId="0" pivotButton="0" quotePrefix="0" xfId="0"/>
    <xf numFmtId="0" fontId="15" fillId="0" borderId="0" applyAlignment="1" pivotButton="0" quotePrefix="0" xfId="0">
      <alignment horizontal="right" vertical="center"/>
    </xf>
    <xf numFmtId="0" fontId="16" fillId="0" borderId="0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left" vertical="center" wrapText="1"/>
    </xf>
    <xf numFmtId="167" fontId="15" fillId="3" borderId="0" applyAlignment="1" pivotButton="0" quotePrefix="0" xfId="0">
      <alignment horizontal="right" vertical="center"/>
    </xf>
    <xf numFmtId="0" fontId="19" fillId="0" borderId="0" applyAlignment="1" pivotButton="0" quotePrefix="0" xfId="0">
      <alignment horizontal="left" vertical="center" wrapText="1"/>
    </xf>
    <xf numFmtId="0" fontId="13" fillId="5" borderId="0" applyAlignment="1" pivotButton="0" quotePrefix="0" xfId="0">
      <alignment horizontal="left" vertical="center" wrapText="1"/>
    </xf>
    <xf numFmtId="167" fontId="15" fillId="0" borderId="0" applyAlignment="1" pivotButton="0" quotePrefix="0" xfId="0">
      <alignment horizontal="right" vertical="center"/>
    </xf>
    <xf numFmtId="165" fontId="15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9"/>
  <sheetViews>
    <sheetView showGridLines="1" workbookViewId="0">
      <selection activeCell="A1" sqref="A1"/>
    </sheetView>
  </sheetViews>
  <sheetFormatPr baseColWidth="8" defaultRowHeight="15"/>
  <cols>
    <col width="40" customWidth="1" min="1" max="1"/>
    <col width="8" customWidth="1" min="2" max="2"/>
    <col width="11" customWidth="1" min="3" max="3"/>
    <col width="2" customWidth="1" min="4" max="4"/>
  </cols>
  <sheetData>
    <row r="1">
      <c r="A1" s="19" t="inlineStr">
        <is>
          <t>TUNA GIMBAP</t>
        </is>
      </c>
    </row>
    <row r="2">
      <c r="A2" s="21" t="inlineStr">
        <is>
          <t>BOP  ·  참치김밥</t>
        </is>
      </c>
    </row>
    <row r="4">
      <c r="A4" s="19" t="inlineStr">
        <is>
          <t>Tuna Gimbap</t>
        </is>
      </c>
      <c r="B4" s="44" t="inlineStr">
        <is>
          <t>5 pc (half roll)</t>
        </is>
      </c>
    </row>
    <row r="5">
      <c r="A5" s="20" t="inlineStr">
        <is>
          <t>Tuna Gimbap Rolling</t>
        </is>
      </c>
      <c r="B5" s="36" t="n">
        <v>1</v>
      </c>
      <c r="C5" s="20" t="inlineStr">
        <is>
          <t>portion</t>
        </is>
      </c>
    </row>
    <row r="6">
      <c r="A6" s="20" t="inlineStr">
        <is>
          <t>Fresh Maguro (topping)</t>
        </is>
      </c>
      <c r="B6" s="36" t="n">
        <v>75</v>
      </c>
      <c r="C6" s="20" t="inlineStr">
        <is>
          <t>g</t>
        </is>
      </c>
    </row>
    <row r="7">
      <c r="A7" s="20" t="inlineStr">
        <is>
          <t>Tuna Marinade</t>
        </is>
      </c>
      <c r="B7" s="36" t="n">
        <v>20</v>
      </c>
      <c r="C7" s="20" t="inlineStr">
        <is>
          <t>g</t>
        </is>
      </c>
    </row>
    <row r="8">
      <c r="A8" s="20" t="inlineStr">
        <is>
          <t>Finishing Sesame Oil</t>
        </is>
      </c>
      <c r="B8" s="36" t="n">
        <v>5</v>
      </c>
      <c r="C8" s="20" t="inlineStr">
        <is>
          <t>g</t>
        </is>
      </c>
    </row>
    <row r="9">
      <c r="A9" s="20" t="inlineStr">
        <is>
          <t>sesame seed, ground</t>
        </is>
      </c>
      <c r="B9" s="36" t="n">
        <v>1</v>
      </c>
      <c r="C9" s="20" t="inlineStr">
        <is>
          <t>g</t>
        </is>
      </c>
    </row>
    <row r="10">
      <c r="A10" s="20" t="inlineStr">
        <is>
          <t>spring onion, chopped</t>
        </is>
      </c>
      <c r="B10" s="36" t="n">
        <v>2</v>
      </c>
      <c r="C10" s="20" t="inlineStr">
        <is>
          <t>g</t>
        </is>
      </c>
    </row>
    <row r="12">
      <c r="A12" s="44" t="inlineStr">
        <is>
          <t>1.  slice half-roll into 5 pc</t>
        </is>
      </c>
    </row>
    <row r="13">
      <c r="A13" s="44" t="inlineStr">
        <is>
          <t>2.  arrange on plate with end pieces upright</t>
        </is>
      </c>
    </row>
    <row r="14">
      <c r="A14" s="44" t="inlineStr">
        <is>
          <t>3.  dip maguro into tuna marinade, arrange on top</t>
        </is>
      </c>
    </row>
    <row r="15">
      <c r="A15" s="44" t="inlineStr">
        <is>
          <t>4.  garnish with ground sesame seeds + scallions</t>
        </is>
      </c>
    </row>
    <row r="16">
      <c r="A16" s="44" t="inlineStr">
        <is>
          <t>5.  finish with drizzle of finishing sesame oil</t>
        </is>
      </c>
    </row>
    <row r="18">
      <c r="A18" s="19" t="inlineStr">
        <is>
          <t>참치김밥 (Rolling)  Tuna Gimbap Rolling</t>
        </is>
      </c>
    </row>
    <row r="19">
      <c r="A19" s="21" t="inlineStr">
        <is>
          <t>Yield</t>
        </is>
      </c>
      <c r="B19" s="44" t="inlineStr">
        <is>
          <t>2 portions</t>
        </is>
      </c>
    </row>
    <row r="20">
      <c r="A20" s="20" t="inlineStr">
        <is>
          <t>gimbap seaweed</t>
        </is>
      </c>
      <c r="B20" s="36" t="n">
        <v>1.5</v>
      </c>
      <c r="C20" s="20" t="inlineStr">
        <is>
          <t>sheet</t>
        </is>
      </c>
    </row>
    <row r="21">
      <c r="A21" s="20" t="inlineStr">
        <is>
          <t>seasoned rice</t>
        </is>
      </c>
      <c r="B21" s="36" t="n">
        <v>120</v>
      </c>
      <c r="C21" s="20" t="inlineStr">
        <is>
          <t>g</t>
        </is>
      </c>
    </row>
    <row r="22">
      <c r="A22" s="20" t="inlineStr">
        <is>
          <t>mature kimchi</t>
        </is>
      </c>
      <c r="B22" s="36" t="n">
        <v>30</v>
      </c>
      <c r="C22" s="20" t="inlineStr">
        <is>
          <t>g</t>
        </is>
      </c>
    </row>
    <row r="23">
      <c r="A23" s="20" t="inlineStr">
        <is>
          <t>egg omelette (gyeran-mari)</t>
        </is>
      </c>
      <c r="B23" s="36" t="n">
        <v>50</v>
      </c>
      <c r="C23" s="20" t="inlineStr">
        <is>
          <t>g</t>
        </is>
      </c>
    </row>
    <row r="24">
      <c r="A24" s="20" t="inlineStr">
        <is>
          <t>carrot, julienne, sauteed</t>
        </is>
      </c>
      <c r="B24" s="36" t="n">
        <v>20</v>
      </c>
      <c r="C24" s="20" t="inlineStr">
        <is>
          <t>g</t>
        </is>
      </c>
    </row>
    <row r="25">
      <c r="A25" s="20" t="inlineStr">
        <is>
          <t>cucumber, julienne</t>
        </is>
      </c>
      <c r="B25" s="36" t="n">
        <v>20</v>
      </c>
      <c r="C25" s="20" t="inlineStr">
        <is>
          <t>g</t>
        </is>
      </c>
    </row>
    <row r="26">
      <c r="A26" s="20" t="inlineStr">
        <is>
          <t>perilla leaf</t>
        </is>
      </c>
      <c r="B26" s="36" t="n">
        <v>2</v>
      </c>
      <c r="C26" s="20" t="inlineStr">
        <is>
          <t>leaves</t>
        </is>
      </c>
    </row>
    <row r="27">
      <c r="A27" s="20" t="inlineStr">
        <is>
          <t>tuna mayo</t>
        </is>
      </c>
      <c r="B27" s="36" t="n">
        <v>100</v>
      </c>
      <c r="C27" s="20" t="inlineStr">
        <is>
          <t>g</t>
        </is>
      </c>
    </row>
    <row r="28">
      <c r="A28" s="20" t="inlineStr">
        <is>
          <t>pickled daikon (takuan)</t>
        </is>
      </c>
      <c r="B28" s="36" t="n">
        <v>30</v>
      </c>
      <c r="C28" s="20" t="inlineStr">
        <is>
          <t>g</t>
        </is>
      </c>
    </row>
    <row r="29">
      <c r="A29" s="20" t="inlineStr">
        <is>
          <t>crab stick</t>
        </is>
      </c>
      <c r="B29" s="36" t="n">
        <v>30</v>
      </c>
      <c r="C29" s="20" t="inlineStr">
        <is>
          <t>g</t>
        </is>
      </c>
    </row>
    <row r="31">
      <c r="A31" s="44" t="inlineStr">
        <is>
          <t>1.  spread seasoned rice onto seaweed, leave edge bare</t>
        </is>
      </c>
    </row>
    <row r="32">
      <c r="A32" s="44" t="inlineStr">
        <is>
          <t>2.  layer perilla + white kimchi</t>
        </is>
      </c>
    </row>
    <row r="33">
      <c r="A33" s="44" t="inlineStr">
        <is>
          <t>3.  layer tuna mayo + maguro</t>
        </is>
      </c>
    </row>
    <row r="34">
      <c r="A34" s="44" t="inlineStr">
        <is>
          <t>4.  alternate egg, carrot, cucumber, takuan, crab</t>
        </is>
      </c>
    </row>
    <row r="35">
      <c r="A35" s="44" t="inlineStr">
        <is>
          <t>5.  brush bare edge with finishing sesame oil</t>
        </is>
      </c>
    </row>
    <row r="36">
      <c r="A36" s="44" t="inlineStr">
        <is>
          <t>6.  roll tight, press aggressively</t>
        </is>
      </c>
    </row>
    <row r="37">
      <c r="A37" s="44" t="inlineStr">
        <is>
          <t>7.  slice with slightly wet blade</t>
        </is>
      </c>
    </row>
    <row r="39">
      <c r="A39" s="19" t="inlineStr">
        <is>
          <t>밥 짓기 (Cooking Rice)  Cooking Rice</t>
        </is>
      </c>
    </row>
    <row r="40">
      <c r="A40" s="21" t="inlineStr">
        <is>
          <t>Yield</t>
        </is>
      </c>
      <c r="B40" s="44" t="inlineStr">
        <is>
          <t>650g</t>
        </is>
      </c>
    </row>
    <row r="41">
      <c r="A41" s="20" t="inlineStr">
        <is>
          <t>komachi rice</t>
        </is>
      </c>
      <c r="B41" s="36" t="n">
        <v>300</v>
      </c>
      <c r="C41" s="20" t="inlineStr">
        <is>
          <t>g</t>
        </is>
      </c>
    </row>
    <row r="42">
      <c r="A42" s="20" t="inlineStr">
        <is>
          <t>water</t>
        </is>
      </c>
      <c r="B42" s="36" t="n">
        <v>350</v>
      </c>
      <c r="C42" s="20" t="inlineStr">
        <is>
          <t>g</t>
        </is>
      </c>
    </row>
    <row r="44">
      <c r="A44" s="44" t="inlineStr">
        <is>
          <t>1.  wash rice 3x by hand, drain well</t>
        </is>
      </c>
    </row>
    <row r="45">
      <c r="A45" s="44" t="inlineStr">
        <is>
          <t>2.  rice into cooker; bring water to boil; add hot water</t>
        </is>
      </c>
    </row>
    <row r="46">
      <c r="A46" s="44" t="inlineStr">
        <is>
          <t>3.  close lid, cook; fluff when done</t>
        </is>
      </c>
    </row>
    <row r="48">
      <c r="A48" s="19" t="inlineStr">
        <is>
          <t>양념밥 (Seasoned Rice)  Seasoned Rice</t>
        </is>
      </c>
    </row>
    <row r="49">
      <c r="A49" s="21" t="inlineStr">
        <is>
          <t>Yield</t>
        </is>
      </c>
      <c r="B49" s="44" t="inlineStr">
        <is>
          <t>678g</t>
        </is>
      </c>
    </row>
    <row r="50">
      <c r="A50" s="20" t="inlineStr">
        <is>
          <t>cooked rice, hot</t>
        </is>
      </c>
      <c r="B50" s="36" t="n">
        <v>650</v>
      </c>
      <c r="C50" s="20" t="inlineStr">
        <is>
          <t>g</t>
        </is>
      </c>
    </row>
    <row r="51">
      <c r="A51" s="20" t="inlineStr">
        <is>
          <t>sesame oil</t>
        </is>
      </c>
      <c r="B51" s="36" t="n">
        <v>20</v>
      </c>
      <c r="C51" s="20" t="inlineStr">
        <is>
          <t>g</t>
        </is>
      </c>
    </row>
    <row r="52">
      <c r="A52" s="20" t="inlineStr">
        <is>
          <t>fine salt</t>
        </is>
      </c>
      <c r="B52" s="36" t="n">
        <v>4</v>
      </c>
      <c r="C52" s="20" t="inlineStr">
        <is>
          <t>g</t>
        </is>
      </c>
    </row>
    <row r="53">
      <c r="A53" s="20" t="inlineStr">
        <is>
          <t>sesame seeds</t>
        </is>
      </c>
      <c r="B53" s="36" t="n">
        <v>3</v>
      </c>
      <c r="C53" s="20" t="inlineStr">
        <is>
          <t>g</t>
        </is>
      </c>
    </row>
    <row r="54">
      <c r="A54" s="20" t="inlineStr">
        <is>
          <t>miwon</t>
        </is>
      </c>
      <c r="B54" s="36" t="n">
        <v>1</v>
      </c>
      <c r="C54" s="20" t="inlineStr">
        <is>
          <t>g</t>
        </is>
      </c>
    </row>
    <row r="56">
      <c r="A56" s="44" t="inlineStr">
        <is>
          <t>1.  season while rice is hot; keep warm until use</t>
        </is>
      </c>
    </row>
    <row r="57">
      <c r="A57" s="44" t="inlineStr">
        <is>
          <t>2.  rice may be cooked unseasoned, then seasoned to order</t>
        </is>
      </c>
    </row>
    <row r="59">
      <c r="A59" s="19" t="inlineStr">
        <is>
          <t>참치마요 (Tuna Mayo)  Tuna Mayo</t>
        </is>
      </c>
    </row>
    <row r="60">
      <c r="A60" s="21" t="inlineStr">
        <is>
          <t>Yield</t>
        </is>
      </c>
      <c r="B60" s="44" t="inlineStr">
        <is>
          <t>384g</t>
        </is>
      </c>
    </row>
    <row r="61">
      <c r="A61" s="20" t="inlineStr">
        <is>
          <t>canned tuna, oil removed</t>
        </is>
      </c>
      <c r="B61" s="36" t="n">
        <v>250</v>
      </c>
      <c r="C61" s="20" t="inlineStr">
        <is>
          <t>g</t>
        </is>
      </c>
    </row>
    <row r="62">
      <c r="A62" s="20" t="inlineStr">
        <is>
          <t>ottogi mayo</t>
        </is>
      </c>
      <c r="B62" s="36" t="n">
        <v>120</v>
      </c>
      <c r="C62" s="20" t="inlineStr">
        <is>
          <t>g</t>
        </is>
      </c>
    </row>
    <row r="63">
      <c r="A63" s="20" t="inlineStr">
        <is>
          <t>sugar</t>
        </is>
      </c>
      <c r="B63" s="36" t="n">
        <v>10</v>
      </c>
      <c r="C63" s="20" t="inlineStr">
        <is>
          <t>g</t>
        </is>
      </c>
    </row>
    <row r="64">
      <c r="A64" s="20" t="inlineStr">
        <is>
          <t>fine salt</t>
        </is>
      </c>
      <c r="B64" s="36" t="n">
        <v>2</v>
      </c>
      <c r="C64" s="20" t="inlineStr">
        <is>
          <t>g</t>
        </is>
      </c>
    </row>
    <row r="65">
      <c r="A65" s="20" t="inlineStr">
        <is>
          <t>cheongyang chili, brunoise</t>
        </is>
      </c>
      <c r="B65" s="36" t="n">
        <v>2</v>
      </c>
      <c r="C65" s="20" t="inlineStr">
        <is>
          <t>g</t>
        </is>
      </c>
    </row>
    <row r="67">
      <c r="A67" s="44" t="inlineStr">
        <is>
          <t>1.  drain/squeeze tuna dry, press in strainer overnight</t>
        </is>
      </c>
    </row>
    <row r="68">
      <c r="A68" s="44" t="inlineStr">
        <is>
          <t>2.  mix all</t>
        </is>
      </c>
    </row>
    <row r="70">
      <c r="A70" s="19" t="inlineStr">
        <is>
          <t>참치절이는간장 (Tuna Marinade)  Tuna Marinade</t>
        </is>
      </c>
    </row>
    <row r="71">
      <c r="A71" s="21" t="inlineStr">
        <is>
          <t>Yield</t>
        </is>
      </c>
      <c r="B71" s="44" t="inlineStr">
        <is>
          <t>550g</t>
        </is>
      </c>
    </row>
    <row r="72">
      <c r="A72" s="20" t="inlineStr">
        <is>
          <t>mentsuyu (Shirakiku tsuyu)</t>
        </is>
      </c>
      <c r="B72" s="36" t="n">
        <v>250</v>
      </c>
      <c r="C72" s="20" t="inlineStr">
        <is>
          <t>g</t>
        </is>
      </c>
    </row>
    <row r="73">
      <c r="A73" s="20" t="inlineStr">
        <is>
          <t>mizkan rice vinegar</t>
        </is>
      </c>
      <c r="B73" s="36" t="n">
        <v>250</v>
      </c>
      <c r="C73" s="20" t="inlineStr">
        <is>
          <t>g</t>
        </is>
      </c>
    </row>
    <row r="74">
      <c r="A74" s="20" t="inlineStr">
        <is>
          <t>sugar</t>
        </is>
      </c>
      <c r="B74" s="36" t="n">
        <v>50</v>
      </c>
      <c r="C74" s="20" t="inlineStr">
        <is>
          <t>g</t>
        </is>
      </c>
    </row>
    <row r="75">
      <c r="A75" s="20" t="inlineStr">
        <is>
          <t>red chili, brunoise</t>
        </is>
      </c>
      <c r="B75" s="36" t="n">
        <v>5</v>
      </c>
      <c r="C75" s="20" t="inlineStr">
        <is>
          <t>g</t>
        </is>
      </c>
    </row>
    <row r="76">
      <c r="A76" s="20" t="inlineStr">
        <is>
          <t>cheongyang pepper, brunoise</t>
        </is>
      </c>
      <c r="B76" s="36" t="n">
        <v>5</v>
      </c>
      <c r="C76" s="20" t="inlineStr">
        <is>
          <t>g</t>
        </is>
      </c>
    </row>
    <row r="78">
      <c r="A78" s="44" t="inlineStr">
        <is>
          <t>1.  combine all</t>
        </is>
      </c>
    </row>
    <row r="79">
      <c r="A79" s="44" t="inlineStr">
        <is>
          <t>2.  dip maguro into marinade a la minute</t>
        </is>
      </c>
    </row>
    <row r="81">
      <c r="A81" s="19" t="inlineStr">
        <is>
          <t>NOTES</t>
        </is>
      </c>
    </row>
    <row r="82">
      <c r="A82" s="44" t="inlineStr">
        <is>
          <t>Per portion = half roll (5 pc); Dish Build = 1 roll-portion + toppings. Full roll = 2 portions.</t>
        </is>
      </c>
    </row>
    <row r="83">
      <c r="A83" s="44" t="inlineStr">
        <is>
          <t>Egg Omelette has no sub-recipe in source; costed at raw egg price (estimate).</t>
        </is>
      </c>
    </row>
    <row r="84">
      <c r="A84" s="44" t="inlineStr">
        <is>
          <t>Prices: live price book (Beelink vendor_db), Mar-May 2026 BOP invoices. Packs: Koryo/Toho catalogs.</t>
        </is>
      </c>
    </row>
    <row r="85">
      <c r="A85" s="44" t="inlineStr">
        <is>
          <t>All BOP ingredient prices resolved from live price book + your confirmations (2026-06-18).</t>
        </is>
      </c>
    </row>
    <row r="87">
      <c r="A87" s="19" t="inlineStr">
        <is>
          <t>PHOTO</t>
        </is>
      </c>
    </row>
    <row r="89">
      <c r="A89" s="44" t="inlineStr">
        <is>
          <t>+  Add photo   (drop / crop / auto-flatten, 1-3 photos)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71"/>
  <sheetViews>
    <sheetView showGridLines="1"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6" customWidth="1" min="3" max="3"/>
    <col width="6" customWidth="1" min="4" max="4"/>
    <col width="9" customWidth="1" min="5" max="5"/>
    <col width="34" customWidth="1" min="6" max="6"/>
    <col width="26" customWidth="1" min="7" max="7"/>
    <col width="9" customWidth="1" min="8" max="8"/>
    <col width="9" customWidth="1" min="9" max="9"/>
    <col width="9" customWidth="1" min="10" max="10"/>
    <col width="10" customWidth="1" min="11" max="11"/>
    <col width="9" customWidth="1" min="12" max="12"/>
    <col width="48" customWidth="1" min="13" max="13"/>
    <col width="28" customWidth="1" min="14" max="14"/>
  </cols>
  <sheetData>
    <row r="1">
      <c r="A1" s="19" t="inlineStr">
        <is>
          <t>Tuna Gimbap</t>
        </is>
      </c>
    </row>
    <row r="2">
      <c r="A2" s="21" t="inlineStr">
        <is>
          <t>COSTING · BOP · live price book · mirrors Recipe tab</t>
        </is>
      </c>
    </row>
    <row r="3"/>
    <row r="4">
      <c r="A4" s="19" t="inlineStr">
        <is>
          <t>DISH BUILD (per portion)</t>
        </is>
      </c>
    </row>
    <row r="5">
      <c r="B5" s="22" t="inlineStr">
        <is>
          <t>INGREDIENT</t>
        </is>
      </c>
      <c r="C5" s="23" t="inlineStr">
        <is>
          <t>QTY</t>
        </is>
      </c>
      <c r="D5" s="22" t="inlineStr">
        <is>
          <t>UNIT</t>
        </is>
      </c>
      <c r="E5" s="22" t="inlineStr">
        <is>
          <t>ITEM YIELD</t>
        </is>
      </c>
      <c r="F5" s="22" t="inlineStr">
        <is>
          <t>CATALOG ITEM</t>
        </is>
      </c>
      <c r="G5" s="22" t="inlineStr">
        <is>
          <t>VENDOR</t>
        </is>
      </c>
      <c r="H5" s="22" t="inlineStr">
        <is>
          <t>PACK</t>
        </is>
      </c>
      <c r="I5" s="23" t="inlineStr">
        <is>
          <t>PRICE</t>
        </is>
      </c>
      <c r="J5" s="23" t="inlineStr">
        <is>
          <t>UNIT COST</t>
        </is>
      </c>
      <c r="K5" s="23" t="inlineStr">
        <is>
          <t>COST</t>
        </is>
      </c>
      <c r="L5" s="22" t="inlineStr">
        <is>
          <t>STATUS</t>
        </is>
      </c>
      <c r="M5" s="22" t="inlineStr">
        <is>
          <t>LLM REASONING</t>
        </is>
      </c>
      <c r="N5" s="22" t="inlineStr">
        <is>
          <t>CHEF NOTES</t>
        </is>
      </c>
    </row>
    <row r="6">
      <c r="B6" s="24">
        <f>Recipe!A5</f>
        <v/>
      </c>
      <c r="C6" s="25">
        <f>Recipe!B5</f>
        <v/>
      </c>
      <c r="D6" s="24">
        <f>Recipe!C5</f>
        <v/>
      </c>
      <c r="E6" s="26" t="n">
        <v>1</v>
      </c>
      <c r="F6" s="27" t="inlineStr">
        <is>
          <t>(Rolling sub — 1 portion)</t>
        </is>
      </c>
      <c r="G6" s="28" t="inlineStr">
        <is>
          <t>-</t>
        </is>
      </c>
      <c r="H6" s="29" t="inlineStr">
        <is>
          <t>2-portion batch</t>
        </is>
      </c>
      <c r="I6" s="10" t="inlineStr"/>
      <c r="J6" s="30">
        <f>K28</f>
        <v/>
      </c>
      <c r="K6" s="31">
        <f>C6*J6/E6</f>
        <v/>
      </c>
      <c r="L6" s="32" t="inlineStr">
        <is>
          <t>matched</t>
        </is>
      </c>
      <c r="M6" s="33" t="inlineStr">
        <is>
          <t>1 portion of roll = rolling batch / 2</t>
        </is>
      </c>
      <c r="N6" s="34" t="inlineStr"/>
    </row>
    <row r="7">
      <c r="B7" s="24">
        <f>Recipe!A6</f>
        <v/>
      </c>
      <c r="C7" s="25">
        <f>Recipe!B6</f>
        <v/>
      </c>
      <c r="D7" s="24">
        <f>Recipe!C6</f>
        <v/>
      </c>
      <c r="E7" s="26" t="n">
        <v>0.7</v>
      </c>
      <c r="F7" s="27" t="inlineStr">
        <is>
          <t>FRESH MAGURO TUNA PER KG</t>
        </is>
      </c>
      <c r="G7" s="28" t="inlineStr">
        <is>
          <t>Toho</t>
        </is>
      </c>
      <c r="H7" s="29" t="inlineStr">
        <is>
          <t>1 kg</t>
        </is>
      </c>
      <c r="I7" s="31" t="n">
        <v>24</v>
      </c>
      <c r="J7" s="30" t="n">
        <v>0.024</v>
      </c>
      <c r="K7" s="31">
        <f>C7*J7/E7</f>
        <v/>
      </c>
      <c r="L7" s="32" t="inlineStr">
        <is>
          <t>matched</t>
        </is>
      </c>
      <c r="M7" s="33" t="inlineStr">
        <is>
          <t>75g*0.024/0.70 = $2.57</t>
        </is>
      </c>
      <c r="N7" s="34" t="inlineStr"/>
    </row>
    <row r="8">
      <c r="B8" s="24">
        <f>Recipe!A7</f>
        <v/>
      </c>
      <c r="C8" s="25">
        <f>Recipe!B7</f>
        <v/>
      </c>
      <c r="D8" s="24">
        <f>Recipe!C7</f>
        <v/>
      </c>
      <c r="E8" s="26" t="n">
        <v>1</v>
      </c>
      <c r="F8" s="27" t="inlineStr">
        <is>
          <t>(Tuna Marinade sub)</t>
        </is>
      </c>
      <c r="G8" s="28" t="inlineStr">
        <is>
          <t>-</t>
        </is>
      </c>
      <c r="H8" s="29" t="inlineStr">
        <is>
          <t>550g batch</t>
        </is>
      </c>
      <c r="I8" s="10" t="inlineStr"/>
      <c r="J8" s="30">
        <f>C69</f>
        <v/>
      </c>
      <c r="K8" s="31">
        <f>C8*J8/E8</f>
        <v/>
      </c>
      <c r="L8" s="32" t="inlineStr">
        <is>
          <t>matched</t>
        </is>
      </c>
      <c r="M8" s="33" t="inlineStr">
        <is>
          <t>20g * marinade per-g</t>
        </is>
      </c>
      <c r="N8" s="34" t="inlineStr"/>
    </row>
    <row r="9">
      <c r="B9" s="24">
        <f>Recipe!A8</f>
        <v/>
      </c>
      <c r="C9" s="25">
        <f>Recipe!B8</f>
        <v/>
      </c>
      <c r="D9" s="24">
        <f>Recipe!C8</f>
        <v/>
      </c>
      <c r="E9" s="26" t="n">
        <v>1</v>
      </c>
      <c r="F9" s="27" t="inlineStr">
        <is>
          <t>YEDAM Sesame Oil</t>
        </is>
      </c>
      <c r="G9" s="28" t="inlineStr">
        <is>
          <t>Overflow Fresh</t>
        </is>
      </c>
      <c r="H9" s="29" t="inlineStr">
        <is>
          <t>300 ml</t>
        </is>
      </c>
      <c r="I9" s="31" t="n">
        <v>26</v>
      </c>
      <c r="J9" s="30" t="n">
        <v>0.08667</v>
      </c>
      <c r="K9" s="31">
        <f>C9*J9/E9</f>
        <v/>
      </c>
      <c r="L9" s="32" t="inlineStr">
        <is>
          <t>matched</t>
        </is>
      </c>
      <c r="M9" s="33" t="inlineStr">
        <is>
          <t>finishing oil = Yedam (your note)</t>
        </is>
      </c>
      <c r="N9" s="34" t="inlineStr"/>
    </row>
    <row r="10">
      <c r="B10" s="24">
        <f>Recipe!A9</f>
        <v/>
      </c>
      <c r="C10" s="25">
        <f>Recipe!B9</f>
        <v/>
      </c>
      <c r="D10" s="24">
        <f>Recipe!C9</f>
        <v/>
      </c>
      <c r="E10" s="26" t="n">
        <v>1</v>
      </c>
      <c r="F10" s="27" t="inlineStr">
        <is>
          <t>HM Fried Sesame</t>
        </is>
      </c>
      <c r="G10" s="28" t="inlineStr">
        <is>
          <t>Koryo</t>
        </is>
      </c>
      <c r="H10" s="29" t="inlineStr">
        <is>
          <t>100 g</t>
        </is>
      </c>
      <c r="I10" s="31" t="n">
        <v>3.8</v>
      </c>
      <c r="J10" s="30" t="n">
        <v>0.038</v>
      </c>
      <c r="K10" s="31">
        <f>C10*J10/E10</f>
        <v/>
      </c>
      <c r="L10" s="32" t="inlineStr">
        <is>
          <t>matched</t>
        </is>
      </c>
      <c r="M10" s="33" t="inlineStr">
        <is>
          <t>ground sesame garnish</t>
        </is>
      </c>
      <c r="N10" s="34" t="inlineStr"/>
    </row>
    <row r="11">
      <c r="B11" s="24">
        <f>Recipe!A10</f>
        <v/>
      </c>
      <c r="C11" s="25">
        <f>Recipe!B10</f>
        <v/>
      </c>
      <c r="D11" s="24">
        <f>Recipe!C10</f>
        <v/>
      </c>
      <c r="E11" s="26" t="n">
        <v>1</v>
      </c>
      <c r="F11" s="27" t="inlineStr">
        <is>
          <t>SPRING ONION</t>
        </is>
      </c>
      <c r="G11" s="28" t="inlineStr">
        <is>
          <t>Fresh Direct</t>
        </is>
      </c>
      <c r="H11" s="29" t="inlineStr">
        <is>
          <t>per kg</t>
        </is>
      </c>
      <c r="I11" s="31" t="n">
        <v>6.5</v>
      </c>
      <c r="J11" s="30" t="n">
        <v>0.0065</v>
      </c>
      <c r="K11" s="31">
        <f>C11*J11/E11</f>
        <v/>
      </c>
      <c r="L11" s="32" t="inlineStr">
        <is>
          <t>matched</t>
        </is>
      </c>
      <c r="M11" s="33" t="inlineStr">
        <is>
          <t>invoice $6.5/kg confirmed</t>
        </is>
      </c>
      <c r="N11" s="34" t="inlineStr"/>
    </row>
    <row r="12">
      <c r="B12" s="35" t="inlineStr">
        <is>
          <t>PLATE TOTAL (per portion)</t>
        </is>
      </c>
      <c r="C12" s="36" t="n"/>
      <c r="D12" s="20" t="n"/>
      <c r="F12" s="37" t="n"/>
      <c r="G12" s="38" t="n"/>
      <c r="H12" s="21" t="n"/>
      <c r="K12" s="39">
        <f>SUM(K6:K11)</f>
        <v/>
      </c>
      <c r="L12" s="21" t="inlineStr"/>
      <c r="M12" s="40" t="n"/>
      <c r="N12" s="41" t="n"/>
    </row>
    <row r="13"/>
    <row r="14">
      <c r="A14" s="19" t="inlineStr">
        <is>
          <t>SUB-RECIPE · ROLLING</t>
        </is>
      </c>
    </row>
    <row r="15">
      <c r="A15" t="inlineStr">
        <is>
          <t>Batch yield</t>
        </is>
      </c>
      <c r="B15" s="20" t="inlineStr">
        <is>
          <t>2 portions</t>
        </is>
      </c>
      <c r="C15" s="36" t="n"/>
      <c r="D15" s="20" t="n"/>
      <c r="F15" s="37" t="n"/>
      <c r="G15" s="38" t="n"/>
      <c r="H15" s="21" t="n"/>
      <c r="L15" s="21" t="inlineStr"/>
      <c r="M15" s="40" t="n"/>
      <c r="N15" s="41" t="n"/>
    </row>
    <row r="16">
      <c r="B16" s="22" t="inlineStr">
        <is>
          <t>INGREDIENT</t>
        </is>
      </c>
      <c r="C16" s="23" t="inlineStr">
        <is>
          <t>QTY</t>
        </is>
      </c>
      <c r="D16" s="22" t="inlineStr">
        <is>
          <t>UNIT</t>
        </is>
      </c>
      <c r="E16" s="22" t="inlineStr">
        <is>
          <t>ITEM YIELD</t>
        </is>
      </c>
      <c r="F16" s="22" t="inlineStr">
        <is>
          <t>CATALOG ITEM</t>
        </is>
      </c>
      <c r="G16" s="22" t="inlineStr">
        <is>
          <t>VENDOR</t>
        </is>
      </c>
      <c r="H16" s="22" t="inlineStr">
        <is>
          <t>PACK</t>
        </is>
      </c>
      <c r="I16" s="23" t="inlineStr">
        <is>
          <t>PRICE</t>
        </is>
      </c>
      <c r="J16" s="23" t="inlineStr">
        <is>
          <t>UNIT COST</t>
        </is>
      </c>
      <c r="K16" s="23" t="inlineStr">
        <is>
          <t>COST</t>
        </is>
      </c>
      <c r="L16" s="22" t="inlineStr">
        <is>
          <t>STATUS</t>
        </is>
      </c>
      <c r="M16" s="22" t="inlineStr">
        <is>
          <t>LLM REASONING</t>
        </is>
      </c>
      <c r="N16" s="22" t="inlineStr">
        <is>
          <t>CHEF NOTES</t>
        </is>
      </c>
    </row>
    <row r="17">
      <c r="B17" s="24">
        <f>Recipe!A20</f>
        <v/>
      </c>
      <c r="C17" s="25">
        <f>Recipe!B20</f>
        <v/>
      </c>
      <c r="D17" s="24">
        <f>Recipe!C20</f>
        <v/>
      </c>
      <c r="E17" s="26" t="n">
        <v>1</v>
      </c>
      <c r="F17" s="27" t="inlineStr">
        <is>
          <t>CJW DRIED LAVER ROAST KIM BAB CJW029</t>
        </is>
      </c>
      <c r="G17" s="28" t="inlineStr">
        <is>
          <t>Koryo</t>
        </is>
      </c>
      <c r="H17" s="29" t="inlineStr">
        <is>
          <t>20 sheets</t>
        </is>
      </c>
      <c r="I17" s="31" t="n">
        <v>6.7</v>
      </c>
      <c r="J17" s="30" t="n">
        <v>0.335</v>
      </c>
      <c r="K17" s="31">
        <f>C17*J17/E17</f>
        <v/>
      </c>
      <c r="L17" s="32" t="inlineStr">
        <is>
          <t>matched</t>
        </is>
      </c>
      <c r="M17" s="33" t="inlineStr">
        <is>
          <t>$6.70/20sht; 1.5 sht</t>
        </is>
      </c>
      <c r="N17" s="34" t="inlineStr"/>
    </row>
    <row r="18">
      <c r="B18" s="24">
        <f>Recipe!A21</f>
        <v/>
      </c>
      <c r="C18" s="25">
        <f>Recipe!B21</f>
        <v/>
      </c>
      <c r="D18" s="24">
        <f>Recipe!C21</f>
        <v/>
      </c>
      <c r="E18" s="26" t="n">
        <v>1</v>
      </c>
      <c r="F18" s="27" t="inlineStr">
        <is>
          <t>(Seasoned Rice sub)</t>
        </is>
      </c>
      <c r="G18" s="28" t="inlineStr">
        <is>
          <t>-</t>
        </is>
      </c>
      <c r="H18" s="29" t="inlineStr">
        <is>
          <t>678g batch</t>
        </is>
      </c>
      <c r="I18" s="10" t="inlineStr"/>
      <c r="J18" s="30">
        <f>C47</f>
        <v/>
      </c>
      <c r="K18" s="31">
        <f>C18*J18/E18</f>
        <v/>
      </c>
      <c r="L18" s="32" t="inlineStr">
        <is>
          <t>matched</t>
        </is>
      </c>
      <c r="M18" s="33" t="inlineStr">
        <is>
          <t>120g * seasoned-rice per-g</t>
        </is>
      </c>
      <c r="N18" s="34" t="inlineStr"/>
    </row>
    <row r="19">
      <c r="B19" s="24">
        <f>Recipe!A22</f>
        <v/>
      </c>
      <c r="C19" s="25">
        <f>Recipe!B22</f>
        <v/>
      </c>
      <c r="D19" s="24">
        <f>Recipe!C22</f>
        <v/>
      </c>
      <c r="E19" s="26" t="n">
        <v>1</v>
      </c>
      <c r="F19" s="27" t="inlineStr">
        <is>
          <t>JG RIPENED KIMCHI 1KGX5</t>
        </is>
      </c>
      <c r="G19" s="28" t="inlineStr">
        <is>
          <t>Koryo</t>
        </is>
      </c>
      <c r="H19" s="29" t="inlineStr">
        <is>
          <t>1 kg</t>
        </is>
      </c>
      <c r="I19" s="31" t="n">
        <v>11.2</v>
      </c>
      <c r="J19" s="30" t="n">
        <v>0.0112</v>
      </c>
      <c r="K19" s="31">
        <f>C19*J19/E19</f>
        <v/>
      </c>
      <c r="L19" s="32" t="inlineStr">
        <is>
          <t>matched</t>
        </is>
      </c>
      <c r="M19" s="33" t="inlineStr">
        <is>
          <t>mature kimchi $11.2/kg</t>
        </is>
      </c>
      <c r="N19" s="34" t="inlineStr"/>
    </row>
    <row r="20">
      <c r="B20" s="24">
        <f>Recipe!A23</f>
        <v/>
      </c>
      <c r="C20" s="25">
        <f>Recipe!B23</f>
        <v/>
      </c>
      <c r="D20" s="24">
        <f>Recipe!C23</f>
        <v/>
      </c>
      <c r="E20" s="26" t="n">
        <v>1</v>
      </c>
      <c r="F20" s="27" t="inlineStr">
        <is>
          <t>[QP] FZ TAMAGO YAKI ROLLED OMELETTE</t>
        </is>
      </c>
      <c r="G20" s="28" t="inlineStr">
        <is>
          <t>Toho</t>
        </is>
      </c>
      <c r="H20" s="29" t="inlineStr">
        <is>
          <t>500 g pkt</t>
        </is>
      </c>
      <c r="I20" s="31" t="n">
        <v>7</v>
      </c>
      <c r="J20" s="30" t="n">
        <v>0.014</v>
      </c>
      <c r="K20" s="31">
        <f>C20*J20/E20</f>
        <v/>
      </c>
      <c r="L20" s="32" t="inlineStr">
        <is>
          <t>matched</t>
        </is>
      </c>
      <c r="M20" s="33" t="inlineStr">
        <is>
          <t>frozen tamago (your note). Toho $7/pkt; 500g confirmed -&gt; $14/kg = 0.014/g</t>
        </is>
      </c>
      <c r="N20" s="34" t="inlineStr">
        <is>
          <t>egg is frozen product</t>
        </is>
      </c>
    </row>
    <row r="21">
      <c r="B21" s="24">
        <f>Recipe!A24</f>
        <v/>
      </c>
      <c r="C21" s="25">
        <f>Recipe!B24</f>
        <v/>
      </c>
      <c r="D21" s="24">
        <f>Recipe!C24</f>
        <v/>
      </c>
      <c r="E21" s="26" t="n">
        <v>0.88</v>
      </c>
      <c r="F21" s="27" t="inlineStr">
        <is>
          <t>CARROTS</t>
        </is>
      </c>
      <c r="G21" s="28" t="inlineStr">
        <is>
          <t>Fresh Direct</t>
        </is>
      </c>
      <c r="H21" s="29" t="inlineStr">
        <is>
          <t>per kg</t>
        </is>
      </c>
      <c r="I21" s="31" t="n">
        <v>1.8</v>
      </c>
      <c r="J21" s="30" t="n">
        <v>0.0018</v>
      </c>
      <c r="K21" s="31">
        <f>C21*J21/E21</f>
        <v/>
      </c>
      <c r="L21" s="32" t="inlineStr">
        <is>
          <t>matched</t>
        </is>
      </c>
      <c r="M21" s="33" t="inlineStr">
        <is>
          <t>$1.8/kg, 88% trim</t>
        </is>
      </c>
      <c r="N21" s="34" t="inlineStr"/>
    </row>
    <row r="22">
      <c r="B22" s="24">
        <f>Recipe!A25</f>
        <v/>
      </c>
      <c r="C22" s="25">
        <f>Recipe!B25</f>
        <v/>
      </c>
      <c r="D22" s="24">
        <f>Recipe!C25</f>
        <v/>
      </c>
      <c r="E22" s="26" t="n">
        <v>0.84</v>
      </c>
      <c r="F22" s="27" t="inlineStr">
        <is>
          <t>CHITOSE Japanese Cucumber</t>
        </is>
      </c>
      <c r="G22" s="28" t="inlineStr">
        <is>
          <t>Chitose</t>
        </is>
      </c>
      <c r="H22" s="29" t="inlineStr">
        <is>
          <t>250 g pack</t>
        </is>
      </c>
      <c r="I22" s="31" t="n">
        <v>2</v>
      </c>
      <c r="J22" s="30" t="n">
        <v>0.008</v>
      </c>
      <c r="K22" s="31">
        <f>C22*J22/E22</f>
        <v/>
      </c>
      <c r="L22" s="32" t="inlineStr">
        <is>
          <t>matched</t>
        </is>
      </c>
      <c r="M22" s="33" t="inlineStr">
        <is>
          <t>catalog $2.00 ex-GST/250g=$8/kg. FreshDirect $3.5/kg if cheaper</t>
        </is>
      </c>
      <c r="N22" s="34" t="inlineStr"/>
    </row>
    <row r="23">
      <c r="B23" s="24">
        <f>Recipe!A26</f>
        <v/>
      </c>
      <c r="C23" s="25">
        <f>Recipe!B26</f>
        <v/>
      </c>
      <c r="D23" s="24">
        <f>Recipe!C26</f>
        <v/>
      </c>
      <c r="E23" s="26" t="n">
        <v>1</v>
      </c>
      <c r="F23" s="27" t="inlineStr">
        <is>
          <t>Perilla Leaves 40G/EA</t>
        </is>
      </c>
      <c r="G23" s="28" t="inlineStr">
        <is>
          <t>Overflow Fresh</t>
        </is>
      </c>
      <c r="H23" s="29" t="inlineStr">
        <is>
          <t>40 g</t>
        </is>
      </c>
      <c r="I23" s="31" t="n">
        <v>2.8</v>
      </c>
      <c r="J23" s="30" t="n">
        <v>0.14</v>
      </c>
      <c r="K23" s="31">
        <f>C23*J23/E23</f>
        <v/>
      </c>
      <c r="L23" s="32" t="inlineStr">
        <is>
          <t>matched</t>
        </is>
      </c>
      <c r="M23" s="33" t="inlineStr">
        <is>
          <t>2g/leaf (your note) * $0.07/g</t>
        </is>
      </c>
      <c r="N23" s="34" t="inlineStr"/>
    </row>
    <row r="24">
      <c r="B24" s="24">
        <f>Recipe!A27</f>
        <v/>
      </c>
      <c r="C24" s="25">
        <f>Recipe!B27</f>
        <v/>
      </c>
      <c r="D24" s="24">
        <f>Recipe!C27</f>
        <v/>
      </c>
      <c r="E24" s="26" t="n">
        <v>1</v>
      </c>
      <c r="F24" s="27" t="inlineStr">
        <is>
          <t>(Tuna Mayo sub)</t>
        </is>
      </c>
      <c r="G24" s="28" t="inlineStr">
        <is>
          <t>-</t>
        </is>
      </c>
      <c r="H24" s="29" t="inlineStr">
        <is>
          <t>384g batch</t>
        </is>
      </c>
      <c r="I24" s="10" t="inlineStr"/>
      <c r="J24" s="30">
        <f>C58</f>
        <v/>
      </c>
      <c r="K24" s="31">
        <f>C24*J24/E24</f>
        <v/>
      </c>
      <c r="L24" s="32" t="inlineStr">
        <is>
          <t>matched</t>
        </is>
      </c>
      <c r="M24" s="33" t="inlineStr">
        <is>
          <t>100g * tuna-mayo per-g</t>
        </is>
      </c>
      <c r="N24" s="34" t="inlineStr"/>
    </row>
    <row r="25">
      <c r="B25" s="24">
        <f>Recipe!A28</f>
        <v/>
      </c>
      <c r="C25" s="25">
        <f>Recipe!B28</f>
        <v/>
      </c>
      <c r="D25" s="24">
        <f>Recipe!C28</f>
        <v/>
      </c>
      <c r="E25" s="26" t="n">
        <v>1</v>
      </c>
      <c r="F25" s="27" t="inlineStr">
        <is>
          <t>IM PICKLED RADISH FOR KIM BAB 3KG IM004</t>
        </is>
      </c>
      <c r="G25" s="28" t="inlineStr">
        <is>
          <t>Koryo</t>
        </is>
      </c>
      <c r="H25" s="29" t="inlineStr">
        <is>
          <t>3 kg</t>
        </is>
      </c>
      <c r="I25" s="31" t="n">
        <v>14.9</v>
      </c>
      <c r="J25" s="30" t="n">
        <v>0.004967</v>
      </c>
      <c r="K25" s="31">
        <f>C25*J25/E25</f>
        <v/>
      </c>
      <c r="L25" s="32" t="inlineStr">
        <is>
          <t>matched</t>
        </is>
      </c>
      <c r="M25" s="33" t="inlineStr">
        <is>
          <t>takuan $14.9/3kg</t>
        </is>
      </c>
      <c r="N25" s="34" t="inlineStr"/>
    </row>
    <row r="26">
      <c r="B26" s="24">
        <f>Recipe!A29</f>
        <v/>
      </c>
      <c r="C26" s="25">
        <f>Recipe!B29</f>
        <v/>
      </c>
      <c r="D26" s="24">
        <f>Recipe!C29</f>
        <v/>
      </c>
      <c r="E26" s="26" t="n">
        <v>1</v>
      </c>
      <c r="F26" s="27" t="inlineStr">
        <is>
          <t>FZ KANI KAMABOKO CRAB STICK [OSAKI]</t>
        </is>
      </c>
      <c r="G26" s="28" t="inlineStr">
        <is>
          <t>Toho</t>
        </is>
      </c>
      <c r="H26" s="29" t="inlineStr">
        <is>
          <t>1 kg</t>
        </is>
      </c>
      <c r="I26" s="31" t="n">
        <v>12.9</v>
      </c>
      <c r="J26" s="30" t="n">
        <v>0.0129</v>
      </c>
      <c r="K26" s="31">
        <f>C26*J26/E26</f>
        <v/>
      </c>
      <c r="L26" s="32" t="inlineStr">
        <is>
          <t>matched</t>
        </is>
      </c>
      <c r="M26" s="33" t="inlineStr">
        <is>
          <t>crab $12.9/kg, 30g</t>
        </is>
      </c>
      <c r="N26" s="34" t="inlineStr"/>
    </row>
    <row r="27">
      <c r="B27" s="35" t="inlineStr">
        <is>
          <t>Rolling batch total</t>
        </is>
      </c>
      <c r="C27" s="36" t="n"/>
      <c r="D27" s="20" t="n"/>
      <c r="F27" s="37" t="n"/>
      <c r="G27" s="38" t="n"/>
      <c r="H27" s="21" t="n"/>
      <c r="K27" s="39">
        <f>SUM(K17:K26)</f>
        <v/>
      </c>
      <c r="L27" s="21" t="inlineStr"/>
      <c r="M27" s="40" t="n"/>
      <c r="N27" s="41" t="n"/>
    </row>
    <row r="28">
      <c r="B28" s="20" t="inlineStr">
        <is>
          <t>Rolling cost per portion</t>
        </is>
      </c>
      <c r="C28" s="36" t="n"/>
      <c r="D28" s="20" t="n"/>
      <c r="F28" s="37" t="n"/>
      <c r="G28" s="38" t="n"/>
      <c r="H28" s="21" t="n"/>
      <c r="K28" s="42">
        <f>K27/2</f>
        <v/>
      </c>
      <c r="L28" s="21" t="inlineStr"/>
      <c r="M28" s="40" t="n"/>
      <c r="N28" s="41" t="n"/>
    </row>
    <row r="29"/>
    <row r="30">
      <c r="A30" s="19" t="inlineStr">
        <is>
          <t>SUB-RECIPE · COOKING RICE</t>
        </is>
      </c>
    </row>
    <row r="31">
      <c r="A31" t="inlineStr">
        <is>
          <t>Batch yield</t>
        </is>
      </c>
      <c r="B31" s="20" t="inlineStr">
        <is>
          <t>650 g cooked</t>
        </is>
      </c>
      <c r="C31" s="36" t="n"/>
      <c r="D31" s="20" t="n"/>
      <c r="F31" s="37" t="n"/>
      <c r="G31" s="38" t="n"/>
      <c r="H31" s="21" t="n"/>
      <c r="L31" s="21" t="inlineStr"/>
      <c r="M31" s="40" t="n"/>
      <c r="N31" s="41" t="n"/>
    </row>
    <row r="32">
      <c r="B32" s="22" t="inlineStr">
        <is>
          <t>INGREDIENT</t>
        </is>
      </c>
      <c r="C32" s="23" t="inlineStr">
        <is>
          <t>QTY</t>
        </is>
      </c>
      <c r="D32" s="22" t="inlineStr">
        <is>
          <t>UNIT</t>
        </is>
      </c>
      <c r="E32" s="22" t="inlineStr">
        <is>
          <t>ITEM YIELD</t>
        </is>
      </c>
      <c r="F32" s="22" t="inlineStr">
        <is>
          <t>CATALOG ITEM</t>
        </is>
      </c>
      <c r="G32" s="22" t="inlineStr">
        <is>
          <t>VENDOR</t>
        </is>
      </c>
      <c r="H32" s="22" t="inlineStr">
        <is>
          <t>PACK</t>
        </is>
      </c>
      <c r="I32" s="23" t="inlineStr">
        <is>
          <t>PRICE</t>
        </is>
      </c>
      <c r="J32" s="23" t="inlineStr">
        <is>
          <t>UNIT COST</t>
        </is>
      </c>
      <c r="K32" s="23" t="inlineStr">
        <is>
          <t>COST</t>
        </is>
      </c>
      <c r="L32" s="22" t="inlineStr">
        <is>
          <t>STATUS</t>
        </is>
      </c>
      <c r="M32" s="22" t="inlineStr">
        <is>
          <t>LLM REASONING</t>
        </is>
      </c>
      <c r="N32" s="22" t="inlineStr">
        <is>
          <t>CHEF NOTES</t>
        </is>
      </c>
    </row>
    <row r="33">
      <c r="B33" s="24">
        <f>Recipe!A41</f>
        <v/>
      </c>
      <c r="C33" s="25">
        <f>Recipe!B41</f>
        <v/>
      </c>
      <c r="D33" s="24">
        <f>Recipe!C41</f>
        <v/>
      </c>
      <c r="E33" s="26" t="n">
        <v>1</v>
      </c>
      <c r="F33" s="27" t="inlineStr">
        <is>
          <t>IWATE AKITA KOMACHI SHORT-GRAIN RICE</t>
        </is>
      </c>
      <c r="G33" s="28" t="inlineStr">
        <is>
          <t>Toho</t>
        </is>
      </c>
      <c r="H33" s="29" t="inlineStr">
        <is>
          <t>5 kg</t>
        </is>
      </c>
      <c r="I33" s="31" t="n">
        <v>37.5</v>
      </c>
      <c r="J33" s="30" t="n">
        <v>0.0075</v>
      </c>
      <c r="K33" s="31">
        <f>C33*J33/E33</f>
        <v/>
      </c>
      <c r="L33" s="32" t="inlineStr">
        <is>
          <t>matched</t>
        </is>
      </c>
      <c r="M33" s="33" t="inlineStr">
        <is>
          <t>Toho 5kg $37.5 -&gt; $7.5/kg</t>
        </is>
      </c>
      <c r="N33" s="34" t="inlineStr"/>
    </row>
    <row r="34">
      <c r="B34" s="24">
        <f>Recipe!A42</f>
        <v/>
      </c>
      <c r="C34" s="25">
        <f>Recipe!B42</f>
        <v/>
      </c>
      <c r="D34" s="24">
        <f>Recipe!C42</f>
        <v/>
      </c>
      <c r="E34" s="26" t="n">
        <v>1</v>
      </c>
      <c r="F34" s="27" t="inlineStr">
        <is>
          <t>-</t>
        </is>
      </c>
      <c r="G34" s="28" t="inlineStr">
        <is>
          <t>-</t>
        </is>
      </c>
      <c r="H34" s="29" t="inlineStr"/>
      <c r="I34" s="31" t="n">
        <v>0</v>
      </c>
      <c r="J34" s="30" t="n">
        <v>0</v>
      </c>
      <c r="K34" s="31">
        <f>C34*J34/E34</f>
        <v/>
      </c>
      <c r="L34" s="32" t="inlineStr">
        <is>
          <t>matched</t>
        </is>
      </c>
      <c r="M34" s="33" t="inlineStr">
        <is>
          <t>no cost</t>
        </is>
      </c>
      <c r="N34" s="34" t="inlineStr"/>
    </row>
    <row r="35">
      <c r="B35" s="35" t="inlineStr">
        <is>
          <t>Batch total</t>
        </is>
      </c>
      <c r="C35" s="36" t="n"/>
      <c r="D35" s="20" t="n"/>
      <c r="F35" s="37" t="n"/>
      <c r="G35" s="38" t="n"/>
      <c r="H35" s="21" t="n"/>
      <c r="K35" s="39">
        <f>SUM(K33:K34)</f>
        <v/>
      </c>
      <c r="L35" s="21" t="inlineStr"/>
      <c r="M35" s="40" t="n"/>
      <c r="N35" s="41" t="n"/>
    </row>
    <row r="36">
      <c r="B36" s="20" t="inlineStr">
        <is>
          <t>Cooked rice cost per g</t>
        </is>
      </c>
      <c r="C36" s="43">
        <f>K35/650</f>
        <v/>
      </c>
      <c r="D36" s="20" t="n"/>
      <c r="F36" s="37" t="n"/>
      <c r="G36" s="38" t="n"/>
      <c r="H36" s="21" t="n"/>
      <c r="L36" s="21" t="inlineStr"/>
      <c r="M36" s="40" t="n"/>
      <c r="N36" s="41" t="n"/>
    </row>
    <row r="37"/>
    <row r="38">
      <c r="A38" s="19" t="inlineStr">
        <is>
          <t>SUB-RECIPE · SEASONED RICE</t>
        </is>
      </c>
    </row>
    <row r="39">
      <c r="A39" t="inlineStr">
        <is>
          <t>Batch yield</t>
        </is>
      </c>
      <c r="B39" s="20" t="inlineStr">
        <is>
          <t>678 g</t>
        </is>
      </c>
      <c r="C39" s="36" t="n"/>
      <c r="D39" s="20" t="n"/>
      <c r="F39" s="37" t="n"/>
      <c r="G39" s="38" t="n"/>
      <c r="H39" s="21" t="n"/>
      <c r="L39" s="21" t="inlineStr"/>
      <c r="M39" s="40" t="n"/>
      <c r="N39" s="41" t="n"/>
    </row>
    <row r="40">
      <c r="B40" s="22" t="inlineStr">
        <is>
          <t>INGREDIENT</t>
        </is>
      </c>
      <c r="C40" s="23" t="inlineStr">
        <is>
          <t>QTY</t>
        </is>
      </c>
      <c r="D40" s="22" t="inlineStr">
        <is>
          <t>UNIT</t>
        </is>
      </c>
      <c r="E40" s="22" t="inlineStr">
        <is>
          <t>ITEM YIELD</t>
        </is>
      </c>
      <c r="F40" s="22" t="inlineStr">
        <is>
          <t>CATALOG ITEM</t>
        </is>
      </c>
      <c r="G40" s="22" t="inlineStr">
        <is>
          <t>VENDOR</t>
        </is>
      </c>
      <c r="H40" s="22" t="inlineStr">
        <is>
          <t>PACK</t>
        </is>
      </c>
      <c r="I40" s="23" t="inlineStr">
        <is>
          <t>PRICE</t>
        </is>
      </c>
      <c r="J40" s="23" t="inlineStr">
        <is>
          <t>UNIT COST</t>
        </is>
      </c>
      <c r="K40" s="23" t="inlineStr">
        <is>
          <t>COST</t>
        </is>
      </c>
      <c r="L40" s="22" t="inlineStr">
        <is>
          <t>STATUS</t>
        </is>
      </c>
      <c r="M40" s="22" t="inlineStr">
        <is>
          <t>LLM REASONING</t>
        </is>
      </c>
      <c r="N40" s="22" t="inlineStr">
        <is>
          <t>CHEF NOTES</t>
        </is>
      </c>
    </row>
    <row r="41">
      <c r="B41" s="24">
        <f>Recipe!A50</f>
        <v/>
      </c>
      <c r="C41" s="25">
        <f>Recipe!B50</f>
        <v/>
      </c>
      <c r="D41" s="24">
        <f>Recipe!C50</f>
        <v/>
      </c>
      <c r="E41" s="26" t="n">
        <v>1</v>
      </c>
      <c r="F41" s="27" t="inlineStr">
        <is>
          <t>(from Cooking Rice sub)</t>
        </is>
      </c>
      <c r="G41" s="28" t="inlineStr">
        <is>
          <t>-</t>
        </is>
      </c>
      <c r="H41" s="29" t="inlineStr">
        <is>
          <t>650g batch</t>
        </is>
      </c>
      <c r="I41" s="10" t="inlineStr"/>
      <c r="J41" s="30">
        <f>C36</f>
        <v/>
      </c>
      <c r="K41" s="31">
        <f>C41*J41/E41</f>
        <v/>
      </c>
      <c r="L41" s="32" t="inlineStr">
        <is>
          <t>matched</t>
        </is>
      </c>
      <c r="M41" s="33" t="inlineStr">
        <is>
          <t>cooked rice per-g from sub above</t>
        </is>
      </c>
      <c r="N41" s="34" t="inlineStr"/>
    </row>
    <row r="42">
      <c r="B42" s="24">
        <f>Recipe!A51</f>
        <v/>
      </c>
      <c r="C42" s="25">
        <f>Recipe!B51</f>
        <v/>
      </c>
      <c r="D42" s="24">
        <f>Recipe!C51</f>
        <v/>
      </c>
      <c r="E42" s="26" t="n">
        <v>1</v>
      </c>
      <c r="F42" s="27" t="inlineStr">
        <is>
          <t>OTG SESAME OIL 1.8LX6</t>
        </is>
      </c>
      <c r="G42" s="28" t="inlineStr">
        <is>
          <t>Koryo</t>
        </is>
      </c>
      <c r="H42" s="29" t="inlineStr">
        <is>
          <t>1.8 L</t>
        </is>
      </c>
      <c r="I42" s="31" t="n">
        <v>41.3</v>
      </c>
      <c r="J42" s="30" t="n">
        <v>0.022944</v>
      </c>
      <c r="K42" s="31">
        <f>C42*J42/E42</f>
        <v/>
      </c>
      <c r="L42" s="32" t="inlineStr">
        <is>
          <t>matched</t>
        </is>
      </c>
      <c r="M42" s="33" t="inlineStr">
        <is>
          <t>cooking oil = OTG regular (your note), not Yedam</t>
        </is>
      </c>
      <c r="N42" s="34" t="inlineStr"/>
    </row>
    <row r="43">
      <c r="B43" s="24">
        <f>Recipe!A52</f>
        <v/>
      </c>
      <c r="C43" s="25">
        <f>Recipe!B52</f>
        <v/>
      </c>
      <c r="D43" s="24">
        <f>Recipe!C52</f>
        <v/>
      </c>
      <c r="E43" s="26" t="n">
        <v>1</v>
      </c>
      <c r="F43" s="27" t="inlineStr">
        <is>
          <t>SP FLOWER SALT 1KGX15</t>
        </is>
      </c>
      <c r="G43" s="28" t="inlineStr">
        <is>
          <t>Koryo</t>
        </is>
      </c>
      <c r="H43" s="29" t="inlineStr">
        <is>
          <t>1 kg</t>
        </is>
      </c>
      <c r="I43" s="31" t="n">
        <v>2.7</v>
      </c>
      <c r="J43" s="30" t="n">
        <v>0.0027</v>
      </c>
      <c r="K43" s="31">
        <f>C43*J43/E43</f>
        <v/>
      </c>
      <c r="L43" s="32" t="inlineStr">
        <is>
          <t>matched</t>
        </is>
      </c>
      <c r="M43" s="33" t="inlineStr">
        <is>
          <t>basic BOP salt = flower salt (your note)</t>
        </is>
      </c>
      <c r="N43" s="34" t="inlineStr"/>
    </row>
    <row r="44">
      <c r="B44" s="24">
        <f>Recipe!A53</f>
        <v/>
      </c>
      <c r="C44" s="25">
        <f>Recipe!B53</f>
        <v/>
      </c>
      <c r="D44" s="24">
        <f>Recipe!C53</f>
        <v/>
      </c>
      <c r="E44" s="26" t="n">
        <v>1</v>
      </c>
      <c r="F44" s="27" t="inlineStr">
        <is>
          <t>HM Fried Sesame</t>
        </is>
      </c>
      <c r="G44" s="28" t="inlineStr">
        <is>
          <t>Koryo</t>
        </is>
      </c>
      <c r="H44" s="29" t="inlineStr">
        <is>
          <t>100 g</t>
        </is>
      </c>
      <c r="I44" s="31" t="n">
        <v>3.8</v>
      </c>
      <c r="J44" s="30" t="n">
        <v>0.038</v>
      </c>
      <c r="K44" s="31">
        <f>C44*J44/E44</f>
        <v/>
      </c>
      <c r="L44" s="32" t="inlineStr">
        <is>
          <t>matched</t>
        </is>
      </c>
      <c r="M44" s="33" t="inlineStr">
        <is>
          <t>$3.80/100g</t>
        </is>
      </c>
      <c r="N44" s="34" t="inlineStr"/>
    </row>
    <row r="45">
      <c r="B45" s="24">
        <f>Recipe!A54</f>
        <v/>
      </c>
      <c r="C45" s="25">
        <f>Recipe!B54</f>
        <v/>
      </c>
      <c r="D45" s="24">
        <f>Recipe!C54</f>
        <v/>
      </c>
      <c r="E45" s="26" t="n">
        <v>1</v>
      </c>
      <c r="F45" s="27" t="inlineStr">
        <is>
          <t>Miwon CJW002</t>
        </is>
      </c>
      <c r="G45" s="28" t="inlineStr">
        <is>
          <t>Koryo</t>
        </is>
      </c>
      <c r="H45" s="29" t="inlineStr">
        <is>
          <t>1 kg</t>
        </is>
      </c>
      <c r="I45" s="31" t="n">
        <v>25.6</v>
      </c>
      <c r="J45" s="30" t="n">
        <v>0.0256</v>
      </c>
      <c r="K45" s="31">
        <f>C45*J45/E45</f>
        <v/>
      </c>
      <c r="L45" s="32" t="inlineStr">
        <is>
          <t>matched</t>
        </is>
      </c>
      <c r="M45" s="33" t="inlineStr">
        <is>
          <t>$25.60/kg</t>
        </is>
      </c>
      <c r="N45" s="34" t="inlineStr"/>
    </row>
    <row r="46">
      <c r="B46" s="35" t="inlineStr">
        <is>
          <t>Batch total</t>
        </is>
      </c>
      <c r="C46" s="36" t="n"/>
      <c r="D46" s="20" t="n"/>
      <c r="F46" s="37" t="n"/>
      <c r="G46" s="38" t="n"/>
      <c r="H46" s="21" t="n"/>
      <c r="K46" s="39">
        <f>SUM(K41:K45)</f>
        <v/>
      </c>
      <c r="L46" s="21" t="inlineStr"/>
      <c r="M46" s="40" t="n"/>
      <c r="N46" s="41" t="n"/>
    </row>
    <row r="47">
      <c r="B47" s="20" t="inlineStr">
        <is>
          <t>Seasoned rice cost per g</t>
        </is>
      </c>
      <c r="C47" s="43">
        <f>K46/678</f>
        <v/>
      </c>
      <c r="D47" s="20" t="n"/>
      <c r="F47" s="37" t="n"/>
      <c r="G47" s="38" t="n"/>
      <c r="H47" s="21" t="n"/>
      <c r="L47" s="21" t="inlineStr"/>
      <c r="M47" s="40" t="n"/>
      <c r="N47" s="41" t="n"/>
    </row>
    <row r="48"/>
    <row r="49">
      <c r="A49" s="19" t="inlineStr">
        <is>
          <t>SUB-RECIPE · TUNA MAYO</t>
        </is>
      </c>
    </row>
    <row r="50">
      <c r="A50" t="inlineStr">
        <is>
          <t>Batch yield</t>
        </is>
      </c>
      <c r="B50" s="20" t="inlineStr">
        <is>
          <t>384 g</t>
        </is>
      </c>
      <c r="C50" s="36" t="n"/>
      <c r="D50" s="20" t="n"/>
      <c r="F50" s="37" t="n"/>
      <c r="G50" s="38" t="n"/>
      <c r="H50" s="21" t="n"/>
      <c r="L50" s="21" t="inlineStr"/>
      <c r="M50" s="40" t="n"/>
      <c r="N50" s="41" t="n"/>
    </row>
    <row r="51">
      <c r="B51" s="22" t="inlineStr">
        <is>
          <t>INGREDIENT</t>
        </is>
      </c>
      <c r="C51" s="23" t="inlineStr">
        <is>
          <t>QTY</t>
        </is>
      </c>
      <c r="D51" s="22" t="inlineStr">
        <is>
          <t>UNIT</t>
        </is>
      </c>
      <c r="E51" s="22" t="inlineStr">
        <is>
          <t>ITEM YIELD</t>
        </is>
      </c>
      <c r="F51" s="22" t="inlineStr">
        <is>
          <t>CATALOG ITEM</t>
        </is>
      </c>
      <c r="G51" s="22" t="inlineStr">
        <is>
          <t>VENDOR</t>
        </is>
      </c>
      <c r="H51" s="22" t="inlineStr">
        <is>
          <t>PACK</t>
        </is>
      </c>
      <c r="I51" s="23" t="inlineStr">
        <is>
          <t>PRICE</t>
        </is>
      </c>
      <c r="J51" s="23" t="inlineStr">
        <is>
          <t>UNIT COST</t>
        </is>
      </c>
      <c r="K51" s="23" t="inlineStr">
        <is>
          <t>COST</t>
        </is>
      </c>
      <c r="L51" s="22" t="inlineStr">
        <is>
          <t>STATUS</t>
        </is>
      </c>
      <c r="M51" s="22" t="inlineStr">
        <is>
          <t>LLM REASONING</t>
        </is>
      </c>
      <c r="N51" s="22" t="inlineStr">
        <is>
          <t>CHEF NOTES</t>
        </is>
      </c>
    </row>
    <row r="52">
      <c r="B52" s="24">
        <f>Recipe!A61</f>
        <v/>
      </c>
      <c r="C52" s="25">
        <f>Recipe!B61</f>
        <v/>
      </c>
      <c r="D52" s="24">
        <f>Recipe!C61</f>
        <v/>
      </c>
      <c r="E52" s="26" t="n">
        <v>0.7</v>
      </c>
      <c r="F52" s="27" t="inlineStr">
        <is>
          <t>DW CAN TUNA IN OIL 1.88KG DW006</t>
        </is>
      </c>
      <c r="G52" s="28" t="inlineStr">
        <is>
          <t>Koryo</t>
        </is>
      </c>
      <c r="H52" s="29" t="inlineStr">
        <is>
          <t>1.88 kg</t>
        </is>
      </c>
      <c r="I52" s="31" t="n">
        <v>26.2</v>
      </c>
      <c r="J52" s="30" t="n">
        <v>0.013936</v>
      </c>
      <c r="K52" s="31">
        <f>C52*J52/E52</f>
        <v/>
      </c>
      <c r="L52" s="32" t="inlineStr">
        <is>
          <t>matched</t>
        </is>
      </c>
      <c r="M52" s="33" t="inlineStr">
        <is>
          <t>invoice $26.2/1.88kg confirmed correct (David)</t>
        </is>
      </c>
      <c r="N52" s="34" t="inlineStr">
        <is>
          <t>invoice correct</t>
        </is>
      </c>
    </row>
    <row r="53">
      <c r="B53" s="24">
        <f>Recipe!A62</f>
        <v/>
      </c>
      <c r="C53" s="25">
        <f>Recipe!B62</f>
        <v/>
      </c>
      <c r="D53" s="24">
        <f>Recipe!C62</f>
        <v/>
      </c>
      <c r="E53" s="26" t="n">
        <v>1</v>
      </c>
      <c r="F53" s="27" t="inlineStr">
        <is>
          <t>OTG Mayonnaise OTG006</t>
        </is>
      </c>
      <c r="G53" s="28" t="inlineStr">
        <is>
          <t>Koryo</t>
        </is>
      </c>
      <c r="H53" s="29" t="inlineStr">
        <is>
          <t>3.2 kg</t>
        </is>
      </c>
      <c r="I53" s="31" t="n">
        <v>15.3</v>
      </c>
      <c r="J53" s="30" t="n">
        <v>0.004781</v>
      </c>
      <c r="K53" s="31">
        <f>C53*J53/E53</f>
        <v/>
      </c>
      <c r="L53" s="32" t="inlineStr">
        <is>
          <t>matched</t>
        </is>
      </c>
      <c r="M53" s="33" t="inlineStr">
        <is>
          <t>$15.30/3.2kg tub</t>
        </is>
      </c>
      <c r="N53" s="34" t="inlineStr"/>
    </row>
    <row r="54">
      <c r="B54" s="24">
        <f>Recipe!A63</f>
        <v/>
      </c>
      <c r="C54" s="25">
        <f>Recipe!B63</f>
        <v/>
      </c>
      <c r="D54" s="24">
        <f>Recipe!C63</f>
        <v/>
      </c>
      <c r="E54" s="26" t="n">
        <v>1</v>
      </c>
      <c r="F54" s="27" t="inlineStr">
        <is>
          <t>CJ White Sugar CJ044</t>
        </is>
      </c>
      <c r="G54" s="28" t="inlineStr">
        <is>
          <t>Koryo</t>
        </is>
      </c>
      <c r="H54" s="29" t="inlineStr">
        <is>
          <t>1 kg</t>
        </is>
      </c>
      <c r="I54" s="31" t="n">
        <v>2.1</v>
      </c>
      <c r="J54" s="30" t="n">
        <v>0.0021</v>
      </c>
      <c r="K54" s="31">
        <f>C54*J54/E54</f>
        <v/>
      </c>
      <c r="L54" s="32" t="inlineStr">
        <is>
          <t>matched</t>
        </is>
      </c>
      <c r="M54" s="33" t="inlineStr">
        <is>
          <t>$2.10/kg</t>
        </is>
      </c>
      <c r="N54" s="34" t="inlineStr"/>
    </row>
    <row r="55">
      <c r="B55" s="24">
        <f>Recipe!A64</f>
        <v/>
      </c>
      <c r="C55" s="25">
        <f>Recipe!B64</f>
        <v/>
      </c>
      <c r="D55" s="24">
        <f>Recipe!C64</f>
        <v/>
      </c>
      <c r="E55" s="26" t="n">
        <v>1</v>
      </c>
      <c r="F55" s="27" t="inlineStr">
        <is>
          <t>SP FLOWER SALT 1KGX15</t>
        </is>
      </c>
      <c r="G55" s="28" t="inlineStr">
        <is>
          <t>Koryo</t>
        </is>
      </c>
      <c r="H55" s="29" t="inlineStr">
        <is>
          <t>1 kg</t>
        </is>
      </c>
      <c r="I55" s="31" t="n">
        <v>2.7</v>
      </c>
      <c r="J55" s="30" t="n">
        <v>0.0027</v>
      </c>
      <c r="K55" s="31">
        <f>C55*J55/E55</f>
        <v/>
      </c>
      <c r="L55" s="32" t="inlineStr">
        <is>
          <t>matched</t>
        </is>
      </c>
      <c r="M55" s="33" t="inlineStr">
        <is>
          <t>flower salt</t>
        </is>
      </c>
      <c r="N55" s="34" t="inlineStr"/>
    </row>
    <row r="56">
      <c r="B56" s="24">
        <f>Recipe!A65</f>
        <v/>
      </c>
      <c r="C56" s="25">
        <f>Recipe!B65</f>
        <v/>
      </c>
      <c r="D56" s="24">
        <f>Recipe!C65</f>
        <v/>
      </c>
      <c r="E56" s="26" t="n">
        <v>1</v>
      </c>
      <c r="F56" s="27" t="inlineStr">
        <is>
          <t>Korean Spicy Chili (Cheongyang Gochu)</t>
        </is>
      </c>
      <c r="G56" s="28" t="inlineStr">
        <is>
          <t>Overflow Fresh</t>
        </is>
      </c>
      <c r="H56" s="29" t="inlineStr">
        <is>
          <t>per kg</t>
        </is>
      </c>
      <c r="I56" s="31" t="n">
        <v>18</v>
      </c>
      <c r="J56" s="30" t="n">
        <v>0.018</v>
      </c>
      <c r="K56" s="31">
        <f>C56*J56/E56</f>
        <v/>
      </c>
      <c r="L56" s="32" t="inlineStr">
        <is>
          <t>matched</t>
        </is>
      </c>
      <c r="M56" s="33" t="inlineStr">
        <is>
          <t>$18/kg confirmed</t>
        </is>
      </c>
      <c r="N56" s="34" t="inlineStr"/>
    </row>
    <row r="57">
      <c r="B57" s="35" t="inlineStr">
        <is>
          <t>Batch total</t>
        </is>
      </c>
      <c r="C57" s="36" t="n"/>
      <c r="D57" s="20" t="n"/>
      <c r="F57" s="37" t="n"/>
      <c r="G57" s="38" t="n"/>
      <c r="H57" s="21" t="n"/>
      <c r="K57" s="39">
        <f>SUM(K52:K56)</f>
        <v/>
      </c>
      <c r="L57" s="21" t="inlineStr"/>
      <c r="M57" s="40" t="n"/>
      <c r="N57" s="41" t="n"/>
    </row>
    <row r="58">
      <c r="B58" s="20" t="inlineStr">
        <is>
          <t>Tuna mayo cost per g</t>
        </is>
      </c>
      <c r="C58" s="43">
        <f>K57/384</f>
        <v/>
      </c>
      <c r="D58" s="20" t="n"/>
      <c r="F58" s="37" t="n"/>
      <c r="G58" s="38" t="n"/>
      <c r="H58" s="21" t="n"/>
      <c r="L58" s="21" t="inlineStr"/>
      <c r="M58" s="40" t="n"/>
      <c r="N58" s="41" t="n"/>
    </row>
    <row r="59"/>
    <row r="60">
      <c r="A60" s="19" t="inlineStr">
        <is>
          <t>SUB-RECIPE · TUNA MARINADE</t>
        </is>
      </c>
    </row>
    <row r="61">
      <c r="A61" t="inlineStr">
        <is>
          <t>Batch yield</t>
        </is>
      </c>
      <c r="B61" s="20" t="inlineStr">
        <is>
          <t>550 g</t>
        </is>
      </c>
      <c r="C61" s="36" t="n"/>
      <c r="D61" s="20" t="n"/>
      <c r="F61" s="37" t="n"/>
      <c r="G61" s="38" t="n"/>
      <c r="H61" s="21" t="n"/>
      <c r="L61" s="21" t="inlineStr"/>
      <c r="M61" s="40" t="n"/>
      <c r="N61" s="41" t="n"/>
    </row>
    <row r="62">
      <c r="B62" s="22" t="inlineStr">
        <is>
          <t>INGREDIENT</t>
        </is>
      </c>
      <c r="C62" s="23" t="inlineStr">
        <is>
          <t>QTY</t>
        </is>
      </c>
      <c r="D62" s="22" t="inlineStr">
        <is>
          <t>UNIT</t>
        </is>
      </c>
      <c r="E62" s="22" t="inlineStr">
        <is>
          <t>ITEM YIELD</t>
        </is>
      </c>
      <c r="F62" s="22" t="inlineStr">
        <is>
          <t>CATALOG ITEM</t>
        </is>
      </c>
      <c r="G62" s="22" t="inlineStr">
        <is>
          <t>VENDOR</t>
        </is>
      </c>
      <c r="H62" s="22" t="inlineStr">
        <is>
          <t>PACK</t>
        </is>
      </c>
      <c r="I62" s="23" t="inlineStr">
        <is>
          <t>PRICE</t>
        </is>
      </c>
      <c r="J62" s="23" t="inlineStr">
        <is>
          <t>UNIT COST</t>
        </is>
      </c>
      <c r="K62" s="23" t="inlineStr">
        <is>
          <t>COST</t>
        </is>
      </c>
      <c r="L62" s="22" t="inlineStr">
        <is>
          <t>STATUS</t>
        </is>
      </c>
      <c r="M62" s="22" t="inlineStr">
        <is>
          <t>LLM REASONING</t>
        </is>
      </c>
      <c r="N62" s="22" t="inlineStr">
        <is>
          <t>CHEF NOTES</t>
        </is>
      </c>
    </row>
    <row r="63">
      <c r="B63" s="24">
        <f>Recipe!A72</f>
        <v/>
      </c>
      <c r="C63" s="25">
        <f>Recipe!B72</f>
        <v/>
      </c>
      <c r="D63" s="24">
        <f>Recipe!C72</f>
        <v/>
      </c>
      <c r="E63" s="26" t="n">
        <v>1</v>
      </c>
      <c r="F63" s="27" t="inlineStr">
        <is>
          <t>[SHODA] MENTSUYU SAUCE FOR NOODLE 1.8L</t>
        </is>
      </c>
      <c r="G63" s="28" t="inlineStr">
        <is>
          <t>Toho</t>
        </is>
      </c>
      <c r="H63" s="29" t="inlineStr">
        <is>
          <t>1.8 L / 6bot ctn</t>
        </is>
      </c>
      <c r="I63" s="31" t="n">
        <v>13</v>
      </c>
      <c r="J63" s="30" t="n">
        <v>0.007222</v>
      </c>
      <c r="K63" s="31">
        <f>C63*J63/E63</f>
        <v/>
      </c>
      <c r="L63" s="32" t="inlineStr">
        <is>
          <t>matched</t>
        </is>
      </c>
      <c r="M63" s="33" t="inlineStr">
        <is>
          <t>Toho catalog $13/1.8L bot -&gt; 0.00722/g</t>
        </is>
      </c>
      <c r="N63" s="34" t="inlineStr"/>
    </row>
    <row r="64">
      <c r="B64" s="24">
        <f>Recipe!A73</f>
        <v/>
      </c>
      <c r="C64" s="25">
        <f>Recipe!B73</f>
        <v/>
      </c>
      <c r="D64" s="24">
        <f>Recipe!C73</f>
        <v/>
      </c>
      <c r="E64" s="26" t="n">
        <v>1</v>
      </c>
      <c r="F64" s="27" t="inlineStr">
        <is>
          <t>[MIZKAN] SU VINEGAR 1.8L</t>
        </is>
      </c>
      <c r="G64" s="28" t="inlineStr">
        <is>
          <t>Toho</t>
        </is>
      </c>
      <c r="H64" s="29" t="inlineStr">
        <is>
          <t>1.8 L</t>
        </is>
      </c>
      <c r="I64" s="31" t="n">
        <v>7.5</v>
      </c>
      <c r="J64" s="30" t="n">
        <v>0.004167</v>
      </c>
      <c r="K64" s="31">
        <f>C64*J64/E64</f>
        <v/>
      </c>
      <c r="L64" s="32" t="inlineStr">
        <is>
          <t>matched</t>
        </is>
      </c>
      <c r="M64" s="33" t="inlineStr">
        <is>
          <t>$7.50/1.8L</t>
        </is>
      </c>
      <c r="N64" s="34" t="inlineStr"/>
    </row>
    <row r="65">
      <c r="B65" s="24">
        <f>Recipe!A74</f>
        <v/>
      </c>
      <c r="C65" s="25">
        <f>Recipe!B74</f>
        <v/>
      </c>
      <c r="D65" s="24">
        <f>Recipe!C74</f>
        <v/>
      </c>
      <c r="E65" s="26" t="n">
        <v>1</v>
      </c>
      <c r="F65" s="27" t="inlineStr">
        <is>
          <t>CJ White Sugar CJ044</t>
        </is>
      </c>
      <c r="G65" s="28" t="inlineStr">
        <is>
          <t>Koryo</t>
        </is>
      </c>
      <c r="H65" s="29" t="inlineStr">
        <is>
          <t>1 kg</t>
        </is>
      </c>
      <c r="I65" s="31" t="n">
        <v>2.1</v>
      </c>
      <c r="J65" s="30" t="n">
        <v>0.0021</v>
      </c>
      <c r="K65" s="31">
        <f>C65*J65/E65</f>
        <v/>
      </c>
      <c r="L65" s="32" t="inlineStr">
        <is>
          <t>matched</t>
        </is>
      </c>
      <c r="M65" s="33" t="inlineStr">
        <is>
          <t>$2.10/kg</t>
        </is>
      </c>
      <c r="N65" s="34" t="inlineStr"/>
    </row>
    <row r="66">
      <c r="B66" s="24">
        <f>Recipe!A75</f>
        <v/>
      </c>
      <c r="C66" s="25">
        <f>Recipe!B75</f>
        <v/>
      </c>
      <c r="D66" s="24">
        <f>Recipe!C75</f>
        <v/>
      </c>
      <c r="E66" s="26" t="n">
        <v>1</v>
      </c>
      <c r="F66" s="27" t="inlineStr">
        <is>
          <t>CHILLI RED</t>
        </is>
      </c>
      <c r="G66" s="28" t="inlineStr">
        <is>
          <t>Fresh Direct</t>
        </is>
      </c>
      <c r="H66" s="29" t="inlineStr">
        <is>
          <t>per kg</t>
        </is>
      </c>
      <c r="I66" s="31" t="n">
        <v>7.5</v>
      </c>
      <c r="J66" s="30" t="n">
        <v>0.0075</v>
      </c>
      <c r="K66" s="31">
        <f>C66*J66/E66</f>
        <v/>
      </c>
      <c r="L66" s="32" t="inlineStr">
        <is>
          <t>matched</t>
        </is>
      </c>
      <c r="M66" s="33" t="inlineStr">
        <is>
          <t>Fresh Direct invoice $7.5/kg</t>
        </is>
      </c>
      <c r="N66" s="34" t="inlineStr"/>
    </row>
    <row r="67">
      <c r="B67" s="24">
        <f>Recipe!A76</f>
        <v/>
      </c>
      <c r="C67" s="25">
        <f>Recipe!B76</f>
        <v/>
      </c>
      <c r="D67" s="24">
        <f>Recipe!C76</f>
        <v/>
      </c>
      <c r="E67" s="26" t="n">
        <v>1</v>
      </c>
      <c r="F67" s="27" t="inlineStr">
        <is>
          <t>Korean Spicy Chili (Cheongyang Gochu)</t>
        </is>
      </c>
      <c r="G67" s="28" t="inlineStr">
        <is>
          <t>Overflow Fresh</t>
        </is>
      </c>
      <c r="H67" s="29" t="inlineStr">
        <is>
          <t>per kg</t>
        </is>
      </c>
      <c r="I67" s="31" t="n">
        <v>18</v>
      </c>
      <c r="J67" s="30" t="n">
        <v>0.018</v>
      </c>
      <c r="K67" s="31">
        <f>C67*J67/E67</f>
        <v/>
      </c>
      <c r="L67" s="32" t="inlineStr">
        <is>
          <t>matched</t>
        </is>
      </c>
      <c r="M67" s="33" t="inlineStr">
        <is>
          <t>$18/kg confirmed</t>
        </is>
      </c>
      <c r="N67" s="34" t="inlineStr"/>
    </row>
    <row r="68">
      <c r="B68" s="35" t="inlineStr">
        <is>
          <t>Batch total</t>
        </is>
      </c>
      <c r="C68" s="36" t="n"/>
      <c r="D68" s="20" t="n"/>
      <c r="F68" s="37" t="n"/>
      <c r="G68" s="38" t="n"/>
      <c r="H68" s="21" t="n"/>
      <c r="K68" s="39">
        <f>SUM(K63:K67)</f>
        <v/>
      </c>
      <c r="L68" s="21" t="inlineStr"/>
      <c r="M68" s="40" t="n"/>
      <c r="N68" s="41" t="n"/>
    </row>
    <row r="69">
      <c r="B69" s="20" t="inlineStr">
        <is>
          <t>Marinade cost per g</t>
        </is>
      </c>
      <c r="C69" s="43">
        <f>K68/550</f>
        <v/>
      </c>
      <c r="D69" s="20" t="n"/>
      <c r="F69" s="37" t="n"/>
      <c r="G69" s="38" t="n"/>
      <c r="H69" s="21" t="n"/>
      <c r="L69" s="21" t="inlineStr"/>
      <c r="M69" s="40" t="n"/>
      <c r="N69" s="41" t="n"/>
    </row>
    <row r="70"/>
    <row r="71">
      <c r="A71" s="21" t="inlineStr">
        <is>
          <t>Yellow = needs your input. USER NOTES (col N) is yours — write there, I read it next pass.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9"/>
  <sheetViews>
    <sheetView workbookViewId="0">
      <selection activeCell="A1" sqref="A1"/>
    </sheetView>
  </sheetViews>
  <sheetFormatPr baseColWidth="8" defaultRowHeight="15"/>
  <cols>
    <col width="24" customWidth="1" min="1" max="1"/>
    <col width="72" customWidth="1" min="2" max="2"/>
  </cols>
  <sheetData>
    <row r="1">
      <c r="A1" s="3" t="inlineStr">
        <is>
          <t>IDENTITY</t>
        </is>
      </c>
    </row>
    <row r="2">
      <c r="A2" s="4" t="inlineStr">
        <is>
          <t>recipe_type</t>
        </is>
      </c>
      <c r="B2" t="inlineStr">
        <is>
          <t>A_complex</t>
        </is>
      </c>
    </row>
    <row r="3">
      <c r="A3" s="4" t="inlineStr">
        <is>
          <t>schema_version</t>
        </is>
      </c>
      <c r="B3" t="inlineStr">
        <is>
          <t>v5</t>
        </is>
      </c>
    </row>
    <row r="4">
      <c r="A4" s="4" t="inlineStr">
        <is>
          <t>venue</t>
        </is>
      </c>
      <c r="B4" t="inlineStr">
        <is>
          <t>BOP</t>
        </is>
      </c>
    </row>
    <row r="5">
      <c r="A5" s="4" t="inlineStr">
        <is>
          <t>llc</t>
        </is>
      </c>
      <c r="B5" t="inlineStr">
        <is>
          <t>pon</t>
        </is>
      </c>
    </row>
    <row r="6">
      <c r="A6" s="4" t="inlineStr">
        <is>
          <t>dish_slug</t>
        </is>
      </c>
      <c r="B6" t="inlineStr">
        <is>
          <t>tuna_gimbap</t>
        </is>
      </c>
    </row>
    <row r="7">
      <c r="A7" s="4" t="inlineStr">
        <is>
          <t>dish_name_en</t>
        </is>
      </c>
      <c r="B7" t="inlineStr">
        <is>
          <t>Tuna Gimbap</t>
        </is>
      </c>
    </row>
    <row r="8">
      <c r="A8" s="4" t="inlineStr">
        <is>
          <t>dish_name_kr</t>
        </is>
      </c>
      <c r="B8" t="inlineStr">
        <is>
          <t>참치김밥</t>
        </is>
      </c>
    </row>
    <row r="9">
      <c r="A9" s="4" t="inlineStr">
        <is>
          <t>status</t>
        </is>
      </c>
      <c r="B9" t="inlineStr">
        <is>
          <t>needs-verify</t>
        </is>
      </c>
    </row>
    <row r="10">
      <c r="A10" s="4" t="inlineStr">
        <is>
          <t>version</t>
        </is>
      </c>
      <c r="B10" t="inlineStr">
        <is>
          <t>draft-4</t>
        </is>
      </c>
    </row>
    <row r="11">
      <c r="A11" s="3" t="inlineStr">
        <is>
          <t>MENU / OPS</t>
        </is>
      </c>
    </row>
    <row r="12">
      <c r="A12" s="4" t="inlineStr">
        <is>
          <t>menu_section</t>
        </is>
      </c>
      <c r="B12" t="inlineStr">
        <is>
          <t>Mains</t>
        </is>
      </c>
    </row>
    <row r="13">
      <c r="A13" s="4" t="inlineStr">
        <is>
          <t>station</t>
        </is>
      </c>
      <c r="B13" t="inlineStr">
        <is>
          <t>Cold</t>
        </is>
      </c>
    </row>
    <row r="14">
      <c r="A14" s="4" t="inlineStr">
        <is>
          <t>course</t>
        </is>
      </c>
      <c r="B14" t="inlineStr">
        <is>
          <t>Main</t>
        </is>
      </c>
    </row>
    <row r="15">
      <c r="A15" s="4" t="inlineStr">
        <is>
          <t>portion_basis</t>
        </is>
      </c>
      <c r="B15" t="inlineStr">
        <is>
          <t>per portion = half roll (5 pc); full roll = 2 portions</t>
        </is>
      </c>
    </row>
    <row r="16">
      <c r="A16" s="4" t="inlineStr">
        <is>
          <t>menu_price</t>
        </is>
      </c>
    </row>
    <row r="17">
      <c r="A17" s="4" t="inlineStr">
        <is>
          <t>target_food_cost_pct</t>
        </is>
      </c>
    </row>
    <row r="18">
      <c r="A18" s="4" t="inlineStr">
        <is>
          <t>actual_food_cost_pct</t>
        </is>
      </c>
    </row>
    <row r="19">
      <c r="A19" s="3" t="inlineStr">
        <is>
          <t>SECOND-BRAIN TAGS</t>
        </is>
      </c>
    </row>
    <row r="20">
      <c r="A20" s="4" t="inlineStr">
        <is>
          <t>category</t>
        </is>
      </c>
      <c r="B20" t="inlineStr">
        <is>
          <t>Rice &amp; Rolls / Gimbap</t>
        </is>
      </c>
    </row>
    <row r="21">
      <c r="A21" s="4" t="inlineStr">
        <is>
          <t>cuisine</t>
        </is>
      </c>
      <c r="B21" t="inlineStr">
        <is>
          <t>Korean</t>
        </is>
      </c>
    </row>
    <row r="22">
      <c r="A22" s="4" t="inlineStr">
        <is>
          <t>main_ingredients</t>
        </is>
      </c>
      <c r="B22" t="inlineStr">
        <is>
          <t>tuna (maguro); rice; gim (seaweed); tuna mayo; perilla</t>
        </is>
      </c>
    </row>
    <row r="23">
      <c r="A23" s="4" t="inlineStr">
        <is>
          <t>flavor_profile</t>
        </is>
      </c>
      <c r="B23" t="inlineStr">
        <is>
          <t>savory; umami; nutty (sesame); mild heat; vinegared rice</t>
        </is>
      </c>
    </row>
    <row r="24">
      <c r="A24" s="4" t="inlineStr">
        <is>
          <t>texture</t>
        </is>
      </c>
      <c r="B24" t="inlineStr">
        <is>
          <t>soft rice; tender raw fish; crisp veg; chewy seaweed</t>
        </is>
      </c>
    </row>
    <row r="25">
      <c r="A25" s="4" t="inlineStr">
        <is>
          <t>temperature</t>
        </is>
      </c>
      <c r="B25" t="inlineStr">
        <is>
          <t>cold / room temp</t>
        </is>
      </c>
    </row>
    <row r="26">
      <c r="A26" s="4" t="inlineStr">
        <is>
          <t>cooking_methods</t>
        </is>
      </c>
      <c r="B26" t="inlineStr">
        <is>
          <t>rolled; raw (maguro); steamed (rice); pan (egg); marinated</t>
        </is>
      </c>
    </row>
    <row r="27">
      <c r="A27" s="4" t="inlineStr">
        <is>
          <t>protein_type</t>
        </is>
      </c>
      <c r="B27" t="inlineStr">
        <is>
          <t>fish (tuna); egg; surimi (crab stick)</t>
        </is>
      </c>
    </row>
    <row r="28">
      <c r="A28" s="4" t="inlineStr">
        <is>
          <t>spice_level</t>
        </is>
      </c>
      <c r="B28" t="inlineStr">
        <is>
          <t>mild</t>
        </is>
      </c>
    </row>
    <row r="29">
      <c r="A29" s="4" t="inlineStr">
        <is>
          <t>allergens</t>
        </is>
      </c>
      <c r="B29" t="inlineStr">
        <is>
          <t>fish; egg; sesame; soy; shellfish (crab/surimi); gluten</t>
        </is>
      </c>
    </row>
    <row r="30">
      <c r="A30" s="4" t="inlineStr">
        <is>
          <t>dietary_tags</t>
        </is>
      </c>
      <c r="B30" t="inlineStr">
        <is>
          <t>pescatarian; contains-egg; not-vegan; not-GF</t>
        </is>
      </c>
    </row>
    <row r="31">
      <c r="A31" s="4" t="inlineStr">
        <is>
          <t>seasonality</t>
        </is>
      </c>
      <c r="B31" t="inlineStr">
        <is>
          <t>all-year</t>
        </is>
      </c>
    </row>
    <row r="32">
      <c r="A32" s="4" t="inlineStr">
        <is>
          <t>prep_components</t>
        </is>
      </c>
      <c r="B32" t="inlineStr">
        <is>
          <t>Rolling; Cooking Rice; Seasoned Rice; Tuna Mayo; Tuna Marinade</t>
        </is>
      </c>
    </row>
    <row r="33">
      <c r="A33" s="4" t="inlineStr">
        <is>
          <t>plating_style</t>
        </is>
      </c>
      <c r="B33" t="inlineStr">
        <is>
          <t>sliced rounds; end pieces upright; sesame + scallion garnish</t>
        </is>
      </c>
    </row>
    <row r="34">
      <c r="A34" s="4" t="inlineStr">
        <is>
          <t>free_tags</t>
        </is>
      </c>
    </row>
    <row r="35">
      <c r="A35" s="3" t="inlineStr">
        <is>
          <t>SOURCING / NOTES</t>
        </is>
      </c>
    </row>
    <row r="36">
      <c r="A36" s="4" t="inlineStr">
        <is>
          <t>cost_source</t>
        </is>
      </c>
      <c r="B36" t="inlineStr">
        <is>
          <t>live price book (Beelink vendor_db); Mar-May 2026 BOP invoices + Koryo/Toho catalogs</t>
        </is>
      </c>
    </row>
    <row r="37">
      <c r="A37" s="4" t="inlineStr">
        <is>
          <t>source_recipe</t>
        </is>
      </c>
      <c r="B37" t="inlineStr">
        <is>
          <t>2025.12_BOP_MenuDev_FoodCosting tab 참치김밥 Tuna Gimbap</t>
        </is>
      </c>
    </row>
    <row r="38">
      <c r="A38" s="4" t="inlineStr">
        <is>
          <t>built_by</t>
        </is>
      </c>
      <c r="B38" t="inlineStr">
        <is>
          <t>tool-builder draft; David verifies</t>
        </is>
      </c>
    </row>
    <row r="39">
      <c r="A39" s="4" t="inlineStr">
        <is>
          <t>user_notes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2026-06-18T14:15:31Z</dcterms:created>
  <dcterms:modified xmlns:dcterms="http://purl.org/dc/terms/" xmlns:xsi="http://www.w3.org/2001/XMLSchema-instance" xsi:type="dcterms:W3CDTF">2026-06-20T01:14:56Z</dcterms:modified>
</cp:coreProperties>
</file>