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ipe" sheetId="1" state="visible" r:id="rId1"/>
    <sheet xmlns:r="http://schemas.openxmlformats.org/officeDocument/2006/relationships" name="Costing" sheetId="2" state="visible" r:id="rId2"/>
    <sheet xmlns:r="http://schemas.openxmlformats.org/officeDocument/2006/relationships" name="_met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000"/>
    <numFmt numFmtId="165" formatCode="0.000000"/>
    <numFmt numFmtId="166" formatCode="$#,##0.00"/>
    <numFmt numFmtId="167" formatCode="$#,##0.0000"/>
  </numFmts>
  <fonts count="17">
    <font>
      <name val="Calibri"/>
      <family val="2"/>
      <color theme="1"/>
      <sz val="11"/>
      <scheme val="minor"/>
    </font>
    <font>
      <b val="1"/>
      <sz val="14"/>
    </font>
    <font>
      <i val="1"/>
      <color rgb="00666666"/>
      <sz val="9"/>
    </font>
    <font>
      <b val="1"/>
      <color rgb="002F3B52"/>
      <sz val="11"/>
    </font>
    <font>
      <b val="1"/>
      <color rgb="00888888"/>
      <sz val="9"/>
    </font>
    <font>
      <b val="1"/>
      <color rgb="003A6B35"/>
      <sz val="10"/>
    </font>
    <font>
      <b val="1"/>
      <color rgb="00FFFFFF"/>
      <sz val="9"/>
    </font>
    <font>
      <b val="1"/>
      <sz val="10"/>
    </font>
    <font>
      <b val="1"/>
    </font>
    <font>
      <name val="Arial"/>
      <b val="1"/>
      <color rgb="001D1D1F"/>
      <sz val="11"/>
    </font>
    <font>
      <name val="Arial"/>
      <color rgb="001D1D1F"/>
      <sz val="10"/>
    </font>
    <font>
      <name val="Arial"/>
      <b val="1"/>
      <color rgb="006E6E73"/>
      <sz val="9"/>
    </font>
    <font>
      <name val="Arial"/>
      <color rgb="001D1D1F"/>
      <sz val="11"/>
    </font>
    <font>
      <name val="Arial"/>
      <color rgb="006E6E73"/>
      <sz val="10"/>
    </font>
    <font>
      <name val="Arial"/>
      <color rgb="001D1D1F"/>
      <sz val="8"/>
    </font>
    <font>
      <name val="Arial"/>
      <b val="1"/>
      <color rgb="0015803D"/>
      <sz val="9"/>
    </font>
    <font>
      <name val="Arial"/>
      <i val="1"/>
      <color rgb="0098989D"/>
      <sz val="8"/>
    </font>
  </fonts>
  <fills count="5">
    <fill>
      <patternFill/>
    </fill>
    <fill>
      <patternFill patternType="gray125"/>
    </fill>
    <fill>
      <patternFill patternType="solid">
        <fgColor rgb="002F3B52"/>
      </patternFill>
    </fill>
    <fill>
      <patternFill patternType="solid">
        <fgColor rgb="00DDE3EC"/>
      </patternFill>
    </fill>
    <fill>
      <patternFill patternType="solid">
        <fgColor rgb="00FFF8E1"/>
      </patternFill>
    </fill>
  </fills>
  <borders count="3">
    <border>
      <left/>
      <right/>
      <top/>
      <bottom/>
      <diagonal/>
    </border>
    <border>
      <left style="thin">
        <color rgb="00C8CFD8"/>
      </left>
      <right style="thin">
        <color rgb="00C8CFD8"/>
      </right>
      <top style="thin">
        <color rgb="00C8CFD8"/>
      </top>
      <bottom style="thin">
        <color rgb="00C8CFD8"/>
      </bottom>
    </border>
    <border>
      <bottom style="thin">
        <color rgb="00E5E5E7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wrapText="1"/>
    </xf>
    <xf numFmtId="0" fontId="0" fillId="0" borderId="1" pivotButton="0" quotePrefix="0" xfId="0"/>
    <xf numFmtId="164" fontId="0" fillId="0" borderId="1" pivotButton="0" quotePrefix="0" xfId="0"/>
    <xf numFmtId="0" fontId="7" fillId="3" borderId="0" pivotButton="0" quotePrefix="0" xfId="0"/>
    <xf numFmtId="2" fontId="7" fillId="3" borderId="0" pivotButton="0" quotePrefix="0" xfId="0"/>
    <xf numFmtId="164" fontId="7" fillId="3" borderId="0" pivotButton="0" quotePrefix="0" xfId="0"/>
    <xf numFmtId="165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2" fillId="0" borderId="0" pivotButton="0" quotePrefix="0" xfId="0"/>
    <xf numFmtId="0" fontId="12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 wrapText="1"/>
    </xf>
    <xf numFmtId="0" fontId="11" fillId="2" borderId="2" applyAlignment="1" pivotButton="0" quotePrefix="0" xfId="0">
      <alignment horizontal="left" vertical="center" wrapText="1"/>
    </xf>
    <xf numFmtId="0" fontId="11" fillId="2" borderId="2" applyAlignment="1" pivotButton="0" quotePrefix="0" xfId="0">
      <alignment horizontal="right" vertical="center"/>
    </xf>
    <xf numFmtId="0" fontId="12" fillId="0" borderId="1" pivotButton="0" quotePrefix="0" xfId="0"/>
    <xf numFmtId="0" fontId="12" fillId="0" borderId="1" applyAlignment="1" pivotButton="0" quotePrefix="0" xfId="0">
      <alignment horizontal="right" vertical="center"/>
    </xf>
    <xf numFmtId="2" fontId="12" fillId="0" borderId="1" applyAlignment="1" pivotButton="0" quotePrefix="0" xfId="0">
      <alignment horizontal="right" vertical="center"/>
    </xf>
    <xf numFmtId="0" fontId="13" fillId="0" borderId="1" applyAlignment="1" pivotButton="0" quotePrefix="0" xfId="0">
      <alignment horizontal="left" vertical="center" wrapText="1"/>
    </xf>
    <xf numFmtId="0" fontId="14" fillId="0" borderId="1" applyAlignment="1" pivotButton="0" quotePrefix="0" xfId="0">
      <alignment horizontal="left" vertical="center" wrapText="1"/>
    </xf>
    <xf numFmtId="0" fontId="10" fillId="0" borderId="1" pivotButton="0" quotePrefix="0" xfId="0"/>
    <xf numFmtId="166" fontId="12" fillId="0" borderId="1" applyAlignment="1" pivotButton="0" quotePrefix="0" xfId="0">
      <alignment horizontal="right" vertical="center"/>
    </xf>
    <xf numFmtId="167" fontId="12" fillId="0" borderId="1" applyAlignment="1" pivotButton="0" quotePrefix="0" xfId="0">
      <alignment horizontal="right" vertical="center"/>
    </xf>
    <xf numFmtId="0" fontId="15" fillId="0" borderId="1" pivotButton="0" quotePrefix="0" xfId="0"/>
    <xf numFmtId="0" fontId="16" fillId="0" borderId="1" applyAlignment="1" pivotButton="0" quotePrefix="0" xfId="0">
      <alignment horizontal="left" vertical="center" wrapText="1"/>
    </xf>
    <xf numFmtId="0" fontId="10" fillId="4" borderId="1" applyAlignment="1" pivotButton="0" quotePrefix="0" xfId="0">
      <alignment horizontal="left" vertical="center" wrapText="1"/>
    </xf>
    <xf numFmtId="0" fontId="10" fillId="4" borderId="0" applyAlignment="1" pivotButton="0" quotePrefix="0" xfId="0">
      <alignment horizontal="left" vertical="center" wrapText="1"/>
    </xf>
    <xf numFmtId="0" fontId="12" fillId="3" borderId="0" pivotButton="0" quotePrefix="0" xfId="0"/>
    <xf numFmtId="0" fontId="13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  <xf numFmtId="166" fontId="12" fillId="3" borderId="0" applyAlignment="1" pivotButton="0" quotePrefix="0" xfId="0">
      <alignment horizontal="right" vertical="center"/>
    </xf>
    <xf numFmtId="0" fontId="16" fillId="0" borderId="0" applyAlignment="1" pivotButton="0" quotePrefix="0" xfId="0">
      <alignment horizontal="left" vertical="center" wrapText="1"/>
    </xf>
    <xf numFmtId="165" fontId="12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9"/>
  <sheetViews>
    <sheetView showGridLines="1" workbookViewId="0">
      <selection activeCell="A1" sqref="A1"/>
    </sheetView>
  </sheetViews>
  <sheetFormatPr baseColWidth="8" defaultRowHeight="15"/>
  <cols>
    <col width="40" customWidth="1" min="1" max="1"/>
    <col width="8" customWidth="1" min="2" max="2"/>
    <col width="11" customWidth="1" min="3" max="3"/>
    <col width="2" customWidth="1" min="4" max="4"/>
  </cols>
  <sheetData>
    <row r="1">
      <c r="A1" s="14" t="inlineStr">
        <is>
          <t>감자탕 육개장 K-CUP GAMJATANG YUKGAEJANG</t>
        </is>
      </c>
    </row>
    <row r="2">
      <c r="A2" s="15" t="inlineStr">
        <is>
          <t>BOP</t>
        </is>
      </c>
    </row>
    <row r="4">
      <c r="A4" s="14" t="inlineStr">
        <is>
          <t>감자탕 육개장 K-Cup Gamjatang Yukgaejang</t>
        </is>
      </c>
    </row>
    <row r="5">
      <c r="A5" s="16" t="inlineStr">
        <is>
          <t>Nongshim Yukgejang Bowl</t>
        </is>
      </c>
      <c r="B5" s="17" t="n">
        <v>1</v>
      </c>
      <c r="C5" s="16" t="inlineStr">
        <is>
          <t>cup</t>
        </is>
      </c>
    </row>
    <row r="6">
      <c r="A6" s="16" t="inlineStr">
        <is>
          <t>Perilla Powder</t>
        </is>
      </c>
      <c r="B6" s="17" t="n">
        <v>30</v>
      </c>
      <c r="C6" s="16" t="inlineStr">
        <is>
          <t>g</t>
        </is>
      </c>
    </row>
    <row r="7">
      <c r="A7" s="16" t="inlineStr">
        <is>
          <t>Perilla Leaves (Fresh)</t>
        </is>
      </c>
      <c r="B7" s="17" t="n">
        <v>10</v>
      </c>
      <c r="C7" s="16" t="inlineStr">
        <is>
          <t>g</t>
        </is>
      </c>
    </row>
    <row r="8">
      <c r="A8" s="16" t="inlineStr">
        <is>
          <t>Pulled Pork Mix</t>
        </is>
      </c>
      <c r="B8" s="17" t="n">
        <v>60</v>
      </c>
      <c r="C8" s="16" t="inlineStr">
        <is>
          <t>g</t>
        </is>
      </c>
    </row>
    <row r="9">
      <c r="A9" s="16" t="inlineStr">
        <is>
          <t>Cheongyang Chili</t>
        </is>
      </c>
      <c r="B9" s="17" t="n">
        <v>5</v>
      </c>
      <c r="C9" s="16" t="inlineStr">
        <is>
          <t>g</t>
        </is>
      </c>
    </row>
    <row r="10">
      <c r="A10" s="16" t="inlineStr">
        <is>
          <t>Chili Oil</t>
        </is>
      </c>
      <c r="B10" s="17" t="n">
        <v>5</v>
      </c>
      <c r="C10" s="16" t="inlineStr">
        <is>
          <t>g</t>
        </is>
      </c>
    </row>
    <row r="11">
      <c r="A11" s="16" t="inlineStr">
        <is>
          <t>Soup Soy Sauce</t>
        </is>
      </c>
      <c r="B11" s="17" t="n">
        <v>5</v>
      </c>
      <c r="C11" s="16" t="inlineStr">
        <is>
          <t>g</t>
        </is>
      </c>
    </row>
    <row r="14">
      <c r="A14" s="14" t="inlineStr">
        <is>
          <t>풀드 포크 믹스 Pulled Pork Mix</t>
        </is>
      </c>
    </row>
    <row r="15">
      <c r="A15" s="15" t="inlineStr">
        <is>
          <t>Yield</t>
        </is>
      </c>
      <c r="B15" s="18" t="n">
        <v>260</v>
      </c>
    </row>
    <row r="16">
      <c r="A16" s="16" t="inlineStr">
        <is>
          <t>pulled pork</t>
        </is>
      </c>
      <c r="B16" s="17" t="n">
        <v>200</v>
      </c>
      <c r="C16" s="16" t="inlineStr">
        <is>
          <t>g</t>
        </is>
      </c>
    </row>
    <row r="17">
      <c r="A17" s="16" t="inlineStr">
        <is>
          <t>doenjang</t>
        </is>
      </c>
      <c r="B17" s="17" t="n">
        <v>30</v>
      </c>
      <c r="C17" s="16" t="inlineStr">
        <is>
          <t>g</t>
        </is>
      </c>
    </row>
    <row r="18">
      <c r="A18" s="16" t="inlineStr">
        <is>
          <t>gouchujang</t>
        </is>
      </c>
      <c r="B18" s="17" t="n">
        <v>20</v>
      </c>
      <c r="C18" s="16" t="inlineStr">
        <is>
          <t>g</t>
        </is>
      </c>
    </row>
    <row r="19">
      <c r="A19" s="16" t="inlineStr">
        <is>
          <t>fine salt</t>
        </is>
      </c>
      <c r="B19" s="17" t="n">
        <v>1</v>
      </c>
      <c r="C19" s="16" t="inlineStr">
        <is>
          <t>g</t>
        </is>
      </c>
    </row>
    <row r="22">
      <c r="A22" s="14" t="inlineStr">
        <is>
          <t>NOTES</t>
        </is>
      </c>
    </row>
    <row r="23">
      <c r="A23" s="18" t="inlineStr">
        <is>
          <t>Machine-draft from Gemini source + LIVE price book (Beelink vendor_db, BOP invoices).</t>
        </is>
      </c>
    </row>
    <row r="24">
      <c r="A24" s="18" t="inlineStr">
        <is>
          <t>Recipe tab is your SOT — edit here. Costing mirrors it.</t>
        </is>
      </c>
    </row>
    <row r="25">
      <c r="A25" s="18" t="inlineStr">
        <is>
          <t>Yellow cells = unresolved (NEEDS CONFIRM / NEEDS PRICE). Fill USER NOTES (col N), I read next pass.</t>
        </is>
      </c>
    </row>
    <row r="27">
      <c r="A27" s="14" t="inlineStr">
        <is>
          <t>PHOTO</t>
        </is>
      </c>
    </row>
    <row r="29">
      <c r="A29" s="18" t="inlineStr">
        <is>
          <t>+  Add photo   (drop / crop / auto-flatten, 1-3 photos)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2"/>
  <sheetViews>
    <sheetView showGridLines="1"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6" customWidth="1" min="3" max="3"/>
    <col width="6" customWidth="1" min="4" max="4"/>
    <col width="9" customWidth="1" min="5" max="5"/>
    <col width="34" customWidth="1" min="6" max="6"/>
    <col width="26" customWidth="1" min="7" max="7"/>
    <col width="9" customWidth="1" min="8" max="8"/>
    <col width="9" customWidth="1" min="9" max="9"/>
    <col width="9" customWidth="1" min="10" max="10"/>
    <col width="10" customWidth="1" min="11" max="11"/>
    <col width="9" customWidth="1" min="12" max="12"/>
    <col width="48" customWidth="1" min="13" max="13"/>
    <col width="28" customWidth="1" min="14" max="14"/>
  </cols>
  <sheetData>
    <row r="1">
      <c r="A1" s="14" t="inlineStr">
        <is>
          <t>감자탕 육개장 K-Cup Gamjatang Yukgaejang</t>
        </is>
      </c>
    </row>
    <row r="2">
      <c r="A2" s="15" t="inlineStr">
        <is>
          <t>COSTING · BOP · live price book · mirrors Recipe tab</t>
        </is>
      </c>
    </row>
    <row r="3"/>
    <row r="4">
      <c r="A4" s="14" t="inlineStr">
        <is>
          <t>DISH BUILD — PLATE COST</t>
        </is>
      </c>
    </row>
    <row r="5">
      <c r="B5" s="19" t="inlineStr">
        <is>
          <t>INGREDIENT</t>
        </is>
      </c>
      <c r="C5" s="20" t="inlineStr">
        <is>
          <t>QTY</t>
        </is>
      </c>
      <c r="D5" s="19" t="inlineStr">
        <is>
          <t>UNIT</t>
        </is>
      </c>
      <c r="E5" s="19" t="inlineStr">
        <is>
          <t>ITEM YIELD</t>
        </is>
      </c>
      <c r="F5" s="19" t="inlineStr">
        <is>
          <t>CATALOG ITEM</t>
        </is>
      </c>
      <c r="G5" s="19" t="inlineStr">
        <is>
          <t>VENDOR</t>
        </is>
      </c>
      <c r="H5" s="19" t="inlineStr">
        <is>
          <t>PACK</t>
        </is>
      </c>
      <c r="I5" s="20" t="inlineStr">
        <is>
          <t>PRICE</t>
        </is>
      </c>
      <c r="J5" s="20" t="inlineStr">
        <is>
          <t>UNIT COST</t>
        </is>
      </c>
      <c r="K5" s="20" t="inlineStr">
        <is>
          <t>COST</t>
        </is>
      </c>
      <c r="L5" s="19" t="inlineStr">
        <is>
          <t>STATUS</t>
        </is>
      </c>
      <c r="M5" s="19" t="inlineStr">
        <is>
          <t>LLM REASONING</t>
        </is>
      </c>
      <c r="N5" s="19" t="inlineStr">
        <is>
          <t>CHEF NOTES</t>
        </is>
      </c>
    </row>
    <row r="6">
      <c r="B6" s="21">
        <f>Recipe!A5</f>
        <v/>
      </c>
      <c r="C6" s="22">
        <f>Recipe!B5</f>
        <v/>
      </c>
      <c r="D6" s="21">
        <f>Recipe!C5</f>
        <v/>
      </c>
      <c r="E6" s="23" t="n">
        <v>1</v>
      </c>
      <c r="F6" s="24" t="inlineStr">
        <is>
          <t>NS YUKGAEJANG CUP 86GX24</t>
        </is>
      </c>
      <c r="G6" s="25" t="inlineStr">
        <is>
          <t>Koryo Mart</t>
        </is>
      </c>
      <c r="H6" s="26" t="inlineStr">
        <is>
          <t>24 x 86g</t>
        </is>
      </c>
      <c r="I6" s="27" t="n">
        <v>24.7</v>
      </c>
      <c r="J6" s="28" t="n">
        <v>1.029167</v>
      </c>
      <c r="K6" s="27">
        <f>C6*J6/E6</f>
        <v/>
      </c>
      <c r="L6" s="29" t="inlineStr">
        <is>
          <t>matched</t>
        </is>
      </c>
      <c r="M6" s="30" t="inlineStr">
        <is>
          <t>venue pref 'nongshim yukgejang bowl' -&gt; NS YUKGAEJANG CUP 86GX24; invoice $24.7 / 24 x 86g [unit: ea]</t>
        </is>
      </c>
      <c r="N6" s="31" t="n"/>
    </row>
    <row r="7">
      <c r="B7" s="21">
        <f>Recipe!A6</f>
        <v/>
      </c>
      <c r="C7" s="22">
        <f>Recipe!B6</f>
        <v/>
      </c>
      <c r="D7" s="21">
        <f>Recipe!C6</f>
        <v/>
      </c>
      <c r="E7" s="23" t="n">
        <v>1</v>
      </c>
      <c r="F7" s="24" t="inlineStr">
        <is>
          <t>HM PERILLA POWDER WHITE</t>
        </is>
      </c>
      <c r="G7" s="25" t="inlineStr">
        <is>
          <t>koryo</t>
        </is>
      </c>
      <c r="H7" s="26" t="inlineStr">
        <is>
          <t>1kg</t>
        </is>
      </c>
      <c r="I7" s="27" t="n">
        <v>31.8</v>
      </c>
      <c r="J7" s="28" t="n">
        <v>0.0318</v>
      </c>
      <c r="K7" s="27">
        <f>C7*J7/E7</f>
        <v/>
      </c>
      <c r="L7" s="29" t="inlineStr">
        <is>
          <t>matched</t>
        </is>
      </c>
      <c r="M7" s="30" t="inlineStr">
        <is>
          <t>venue pref 'perilla powder' -&gt; HM PERILLA POWDER WHITE; catalog $31.8 / 1kg</t>
        </is>
      </c>
      <c r="N7" s="31" t="n"/>
    </row>
    <row r="8">
      <c r="B8" s="21">
        <f>Recipe!A7</f>
        <v/>
      </c>
      <c r="C8" s="22">
        <f>Recipe!B7</f>
        <v/>
      </c>
      <c r="D8" s="21">
        <f>Recipe!C7</f>
        <v/>
      </c>
      <c r="E8" s="23" t="n">
        <v>1</v>
      </c>
      <c r="F8" s="24" t="inlineStr">
        <is>
          <t>Perilla Leaves 40G/EA</t>
        </is>
      </c>
      <c r="G8" s="25" t="inlineStr">
        <is>
          <t>Overflow Fresh</t>
        </is>
      </c>
      <c r="H8" s="26" t="inlineStr">
        <is>
          <t>40 g</t>
        </is>
      </c>
      <c r="I8" s="27" t="n">
        <v>2.8</v>
      </c>
      <c r="J8" s="28" t="n">
        <v>0.07000000000000001</v>
      </c>
      <c r="K8" s="27">
        <f>C8*J8/E8</f>
        <v/>
      </c>
      <c r="L8" s="29" t="inlineStr">
        <is>
          <t>matched</t>
        </is>
      </c>
      <c r="M8" s="30" t="inlineStr">
        <is>
          <t>venue pref 'perilla leaf' -&gt; Perilla Leaves 40G/EA; invoice $2.8 / 40 g</t>
        </is>
      </c>
      <c r="N8" s="31" t="n"/>
    </row>
    <row r="9">
      <c r="B9" s="21">
        <f>Recipe!A8</f>
        <v/>
      </c>
      <c r="C9" s="22">
        <f>Recipe!B8</f>
        <v/>
      </c>
      <c r="D9" s="21">
        <f>Recipe!C8</f>
        <v/>
      </c>
      <c r="E9" s="23" t="n">
        <v>1</v>
      </c>
      <c r="F9" s="24" t="inlineStr">
        <is>
          <t>(sub: 풀드 포크 믹스 Pulled Pork Mix)</t>
        </is>
      </c>
      <c r="G9" s="25" t="n"/>
      <c r="H9" s="26" t="n"/>
      <c r="I9" s="7" t="n"/>
      <c r="J9" s="7" t="n"/>
      <c r="K9" s="27">
        <f>C22*C9</f>
        <v/>
      </c>
      <c r="L9" s="29" t="inlineStr">
        <is>
          <t>matched</t>
        </is>
      </c>
      <c r="M9" s="30" t="n"/>
      <c r="N9" s="32" t="n"/>
    </row>
    <row r="10">
      <c r="B10" s="21">
        <f>Recipe!A9</f>
        <v/>
      </c>
      <c r="C10" s="22">
        <f>Recipe!B9</f>
        <v/>
      </c>
      <c r="D10" s="21">
        <f>Recipe!C9</f>
        <v/>
      </c>
      <c r="E10" s="23" t="n">
        <v>1</v>
      </c>
      <c r="F10" s="24" t="inlineStr">
        <is>
          <t>Korean Spicy Chili (Cheongyang Gochu)</t>
        </is>
      </c>
      <c r="G10" s="25" t="inlineStr">
        <is>
          <t>Overflow Fresh</t>
        </is>
      </c>
      <c r="H10" s="26" t="inlineStr">
        <is>
          <t>per kg</t>
        </is>
      </c>
      <c r="I10" s="27" t="n">
        <v>18</v>
      </c>
      <c r="J10" s="28" t="n">
        <v>0.018</v>
      </c>
      <c r="K10" s="27">
        <f>C10*J10/E10</f>
        <v/>
      </c>
      <c r="L10" s="29" t="inlineStr">
        <is>
          <t>matched</t>
        </is>
      </c>
      <c r="M10" s="30" t="inlineStr">
        <is>
          <t>venue pref 'cheongyang chili' -&gt; Korean Spicy Chili (Cheongyang Gochu); invoice $18.0 / per kg</t>
        </is>
      </c>
      <c r="N10" s="31" t="n"/>
    </row>
    <row r="11">
      <c r="B11" s="21">
        <f>Recipe!A10</f>
        <v/>
      </c>
      <c r="C11" s="22">
        <f>Recipe!B10</f>
        <v/>
      </c>
      <c r="D11" s="21">
        <f>Recipe!C10</f>
        <v/>
      </c>
      <c r="E11" s="23" t="n">
        <v>1</v>
      </c>
      <c r="F11" s="24" t="inlineStr">
        <is>
          <t>lt chili oil</t>
        </is>
      </c>
      <c r="G11" s="25" t="inlineStr">
        <is>
          <t>koryo</t>
        </is>
      </c>
      <c r="H11" s="26" t="inlineStr">
        <is>
          <t>1.8L</t>
        </is>
      </c>
      <c r="I11" s="27" t="n">
        <v>7.5</v>
      </c>
      <c r="J11" s="28" t="n">
        <v>0.008444</v>
      </c>
      <c r="K11" s="27">
        <f>C11*J11/E11</f>
        <v/>
      </c>
      <c r="L11" s="29" t="inlineStr">
        <is>
          <t>matched</t>
        </is>
      </c>
      <c r="M11" s="30" t="inlineStr">
        <is>
          <t>venue pref 'chili oil' -&gt; lt chili oil; catalog $7.5 / 1.8L</t>
        </is>
      </c>
      <c r="N11" s="31" t="n"/>
    </row>
    <row r="12">
      <c r="B12" s="21">
        <f>Recipe!A11</f>
        <v/>
      </c>
      <c r="C12" s="22">
        <f>Recipe!B11</f>
        <v/>
      </c>
      <c r="D12" s="21">
        <f>Recipe!C11</f>
        <v/>
      </c>
      <c r="E12" s="23" t="n">
        <v>1</v>
      </c>
      <c r="F12" s="24" t="inlineStr">
        <is>
          <t>SP SOY SAUCE KUK 860MLX12</t>
        </is>
      </c>
      <c r="G12" s="25" t="inlineStr">
        <is>
          <t>koryo</t>
        </is>
      </c>
      <c r="H12" s="26" t="inlineStr">
        <is>
          <t>860ml</t>
        </is>
      </c>
      <c r="I12" s="27" t="n">
        <v>4</v>
      </c>
      <c r="J12" s="28" t="n">
        <v>0.004651</v>
      </c>
      <c r="K12" s="27">
        <f>C12*J12/E12</f>
        <v/>
      </c>
      <c r="L12" s="29" t="inlineStr">
        <is>
          <t>matched</t>
        </is>
      </c>
      <c r="M12" s="30" t="inlineStr">
        <is>
          <t>venue pref 'soup soy sauce' -&gt; SP SOY SAUCE KUK 860MLX12; invoice $4.0 / 860ml</t>
        </is>
      </c>
      <c r="N12" s="31" t="n"/>
    </row>
    <row r="13">
      <c r="B13" s="33" t="inlineStr">
        <is>
          <t>PLATE TOTAL</t>
        </is>
      </c>
      <c r="C13" s="17" t="n"/>
      <c r="D13" s="16" t="n"/>
      <c r="F13" s="34" t="n"/>
      <c r="G13" s="35" t="n"/>
      <c r="H13" s="15" t="n"/>
      <c r="K13" s="36">
        <f>SUM(K6:K12)</f>
        <v/>
      </c>
      <c r="L13" s="15" t="n"/>
      <c r="M13" s="37" t="n"/>
      <c r="N13" s="32" t="n"/>
    </row>
    <row r="14"/>
    <row r="15">
      <c r="A15" s="5" t="inlineStr">
        <is>
          <t>SUB · 풀드 포크 믹스 Pulled Pork Mix</t>
        </is>
      </c>
      <c r="B15" s="16">
        <f>"Yield "&amp;Recipe!B15&amp;"g"</f>
        <v/>
      </c>
      <c r="C15" s="17" t="n"/>
      <c r="D15" s="16" t="n"/>
      <c r="F15" s="34" t="n"/>
      <c r="G15" s="35" t="n"/>
      <c r="H15" s="15" t="n"/>
      <c r="L15" s="15" t="n"/>
      <c r="M15" s="37" t="n"/>
      <c r="N15" s="32" t="n"/>
    </row>
    <row r="16">
      <c r="B16" s="19" t="inlineStr">
        <is>
          <t>INGREDIENT</t>
        </is>
      </c>
      <c r="C16" s="20" t="inlineStr">
        <is>
          <t>QTY</t>
        </is>
      </c>
      <c r="D16" s="19" t="inlineStr">
        <is>
          <t>UNIT</t>
        </is>
      </c>
      <c r="E16" s="19" t="inlineStr">
        <is>
          <t>ITEM YIELD</t>
        </is>
      </c>
      <c r="F16" s="19" t="inlineStr">
        <is>
          <t>CATALOG ITEM</t>
        </is>
      </c>
      <c r="G16" s="19" t="inlineStr">
        <is>
          <t>VENDOR</t>
        </is>
      </c>
      <c r="H16" s="19" t="inlineStr">
        <is>
          <t>PACK</t>
        </is>
      </c>
      <c r="I16" s="20" t="inlineStr">
        <is>
          <t>PRICE</t>
        </is>
      </c>
      <c r="J16" s="20" t="inlineStr">
        <is>
          <t>UNIT COST</t>
        </is>
      </c>
      <c r="K16" s="20" t="inlineStr">
        <is>
          <t>COST</t>
        </is>
      </c>
      <c r="L16" s="19" t="inlineStr">
        <is>
          <t>STATUS</t>
        </is>
      </c>
      <c r="M16" s="19" t="inlineStr">
        <is>
          <t>LLM REASONING</t>
        </is>
      </c>
      <c r="N16" s="19" t="inlineStr">
        <is>
          <t>CHEF NOTES</t>
        </is>
      </c>
    </row>
    <row r="17">
      <c r="B17" s="21">
        <f>Recipe!A16</f>
        <v/>
      </c>
      <c r="C17" s="22">
        <f>Recipe!B16</f>
        <v/>
      </c>
      <c r="D17" s="21">
        <f>Recipe!C16</f>
        <v/>
      </c>
      <c r="E17" s="23" t="n">
        <v>1</v>
      </c>
      <c r="F17" s="24" t="inlineStr">
        <is>
          <t>Seasoned Pulled Pork</t>
        </is>
      </c>
      <c r="G17" s="25" t="inlineStr">
        <is>
          <t>MEATCO</t>
        </is>
      </c>
      <c r="H17" s="26" t="inlineStr">
        <is>
          <t>1kg</t>
        </is>
      </c>
      <c r="I17" s="27" t="n">
        <v>15</v>
      </c>
      <c r="J17" s="28" t="n">
        <v>0.015</v>
      </c>
      <c r="K17" s="27">
        <f>C17*J17/E17</f>
        <v/>
      </c>
      <c r="L17" s="29" t="inlineStr">
        <is>
          <t>matched</t>
        </is>
      </c>
      <c r="M17" s="30" t="inlineStr">
        <is>
          <t>venue pref 'pulled pork' -&gt; Seasoned Pulled Pork; catalog $15.0 / 1kg</t>
        </is>
      </c>
      <c r="N17" s="31" t="n"/>
    </row>
    <row r="18">
      <c r="B18" s="21">
        <f>Recipe!A17</f>
        <v/>
      </c>
      <c r="C18" s="22">
        <f>Recipe!B17</f>
        <v/>
      </c>
      <c r="D18" s="21">
        <f>Recipe!C17</f>
        <v/>
      </c>
      <c r="E18" s="23" t="n">
        <v>1</v>
      </c>
      <c r="F18" s="24" t="inlineStr">
        <is>
          <t>CJ SOY BEAN PASTE 1KGX12</t>
        </is>
      </c>
      <c r="G18" s="25" t="inlineStr">
        <is>
          <t>koryo</t>
        </is>
      </c>
      <c r="H18" s="26" t="inlineStr">
        <is>
          <t>1kg</t>
        </is>
      </c>
      <c r="I18" s="27" t="n">
        <v>5.5</v>
      </c>
      <c r="J18" s="28" t="n">
        <v>0.0055</v>
      </c>
      <c r="K18" s="27">
        <f>C18*J18/E18</f>
        <v/>
      </c>
      <c r="L18" s="29" t="inlineStr">
        <is>
          <t>matched</t>
        </is>
      </c>
      <c r="M18" s="30" t="inlineStr">
        <is>
          <t>venue pref 'doenjang' -&gt; CJ SOY BEAN PASTE 1KGX12; invoice $5.5 / 1kg</t>
        </is>
      </c>
      <c r="N18" s="31" t="n"/>
    </row>
    <row r="19">
      <c r="B19" s="21">
        <f>Recipe!A18</f>
        <v/>
      </c>
      <c r="C19" s="22">
        <f>Recipe!B18</f>
        <v/>
      </c>
      <c r="D19" s="21">
        <f>Recipe!C18</f>
        <v/>
      </c>
      <c r="E19" s="23" t="n">
        <v>1</v>
      </c>
      <c r="F19" s="24" t="inlineStr">
        <is>
          <t>CJ GOLD HOT BEAN PASTE</t>
        </is>
      </c>
      <c r="G19" s="25" t="inlineStr">
        <is>
          <t>Koryo</t>
        </is>
      </c>
      <c r="H19" s="26" t="inlineStr">
        <is>
          <t>14kg</t>
        </is>
      </c>
      <c r="I19" s="27" t="n">
        <v>68.8</v>
      </c>
      <c r="J19" s="28" t="n">
        <v>0.004914</v>
      </c>
      <c r="K19" s="27">
        <f>C19*J19/E19</f>
        <v/>
      </c>
      <c r="L19" s="29" t="inlineStr">
        <is>
          <t>matched</t>
        </is>
      </c>
      <c r="M19" s="30" t="inlineStr">
        <is>
          <t>venue pref 'gouchujang' -&gt; CJ GOLD HOT BEAN PASTE; invoice $68.8 / 14kg</t>
        </is>
      </c>
      <c r="N19" s="31" t="n"/>
    </row>
    <row r="20">
      <c r="B20" s="21">
        <f>Recipe!A19</f>
        <v/>
      </c>
      <c r="C20" s="22">
        <f>Recipe!B19</f>
        <v/>
      </c>
      <c r="D20" s="21">
        <f>Recipe!C19</f>
        <v/>
      </c>
      <c r="E20" s="23" t="n">
        <v>1</v>
      </c>
      <c r="F20" s="24" t="inlineStr">
        <is>
          <t>SP FLOWER SALT 1KGX15</t>
        </is>
      </c>
      <c r="G20" s="25" t="inlineStr">
        <is>
          <t>Koryo</t>
        </is>
      </c>
      <c r="H20" s="26" t="inlineStr">
        <is>
          <t>1 kg</t>
        </is>
      </c>
      <c r="I20" s="27" t="n">
        <v>2.7</v>
      </c>
      <c r="J20" s="28" t="n">
        <v>0.0027</v>
      </c>
      <c r="K20" s="27">
        <f>C20*J20/E20</f>
        <v/>
      </c>
      <c r="L20" s="29" t="inlineStr">
        <is>
          <t>matched</t>
        </is>
      </c>
      <c r="M20" s="30" t="inlineStr">
        <is>
          <t>venue pref 'fine salt' -&gt; SP FLOWER SALT 1KGX15; invoice $2.7 / 1 kg</t>
        </is>
      </c>
      <c r="N20" s="31" t="n"/>
    </row>
    <row r="21">
      <c r="B21" s="33" t="inlineStr">
        <is>
          <t>Batch total</t>
        </is>
      </c>
      <c r="C21" s="17" t="n"/>
      <c r="D21" s="16" t="n"/>
      <c r="F21" s="34" t="n"/>
      <c r="G21" s="35" t="n"/>
      <c r="H21" s="15" t="n"/>
      <c r="K21" s="36">
        <f>SUM(K17:K20)</f>
        <v/>
      </c>
      <c r="L21" s="15" t="n"/>
      <c r="M21" s="37" t="n"/>
      <c r="N21" s="32" t="n"/>
    </row>
    <row r="22">
      <c r="B22" s="16" t="inlineStr">
        <is>
          <t>Cost per g</t>
        </is>
      </c>
      <c r="C22" s="38">
        <f>K21/Recipe!B15</f>
        <v/>
      </c>
      <c r="D22" s="16" t="n"/>
      <c r="F22" s="34" t="n"/>
      <c r="G22" s="35" t="n"/>
      <c r="H22" s="15" t="n"/>
      <c r="L22" s="15" t="n"/>
      <c r="M22" s="37" t="n"/>
      <c r="N22" s="32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24" customWidth="1" min="1" max="1"/>
    <col width="72" customWidth="1" min="2" max="2"/>
  </cols>
  <sheetData>
    <row r="1">
      <c r="A1" s="3" t="inlineStr">
        <is>
          <t>IDENTITY</t>
        </is>
      </c>
    </row>
    <row r="2">
      <c r="A2" s="13" t="inlineStr">
        <is>
          <t>schema_version</t>
        </is>
      </c>
      <c r="B2" t="inlineStr">
        <is>
          <t>v5</t>
        </is>
      </c>
    </row>
    <row r="3">
      <c r="A3" s="13" t="inlineStr">
        <is>
          <t>venue</t>
        </is>
      </c>
      <c r="B3" t="inlineStr">
        <is>
          <t>BOP</t>
        </is>
      </c>
    </row>
    <row r="4">
      <c r="A4" s="13" t="inlineStr">
        <is>
          <t>llc</t>
        </is>
      </c>
      <c r="B4" t="inlineStr">
        <is>
          <t>pon</t>
        </is>
      </c>
    </row>
    <row r="5">
      <c r="A5" s="13" t="inlineStr">
        <is>
          <t>dish_slug</t>
        </is>
      </c>
      <c r="B5" t="inlineStr">
        <is>
          <t>yukgaejang</t>
        </is>
      </c>
    </row>
    <row r="6">
      <c r="A6" s="13" t="inlineStr">
        <is>
          <t>dish_name</t>
        </is>
      </c>
      <c r="B6" t="inlineStr">
        <is>
          <t>감자탕 육개장 K-Cup Gamjatang Yukgaejang</t>
        </is>
      </c>
    </row>
    <row r="7">
      <c r="A7" s="13" t="inlineStr">
        <is>
          <t>status</t>
        </is>
      </c>
      <c r="B7" t="inlineStr">
        <is>
          <t>needs-verify</t>
        </is>
      </c>
    </row>
    <row r="8">
      <c r="A8" s="13" t="inlineStr">
        <is>
          <t>version</t>
        </is>
      </c>
      <c r="B8" t="inlineStr">
        <is>
          <t>draft-1</t>
        </is>
      </c>
    </row>
    <row r="9">
      <c r="A9" s="3" t="inlineStr">
        <is>
          <t>MENU / OPS</t>
        </is>
      </c>
    </row>
    <row r="10">
      <c r="A10" s="13" t="inlineStr">
        <is>
          <t>menu_section</t>
        </is>
      </c>
    </row>
    <row r="11">
      <c r="A11" s="13" t="inlineStr">
        <is>
          <t>station</t>
        </is>
      </c>
    </row>
    <row r="12">
      <c r="A12" s="13" t="inlineStr">
        <is>
          <t>menu_price</t>
        </is>
      </c>
    </row>
    <row r="13">
      <c r="A13" s="13" t="inlineStr">
        <is>
          <t>target_food_cost_pct</t>
        </is>
      </c>
    </row>
    <row r="14">
      <c r="A14" s="3" t="inlineStr">
        <is>
          <t>SECOND-BRAIN TAGS</t>
        </is>
      </c>
    </row>
    <row r="15">
      <c r="A15" s="13" t="inlineStr">
        <is>
          <t>category</t>
        </is>
      </c>
    </row>
    <row r="16">
      <c r="A16" s="13" t="inlineStr">
        <is>
          <t>cuisine</t>
        </is>
      </c>
      <c r="B16" t="inlineStr">
        <is>
          <t>Korean</t>
        </is>
      </c>
    </row>
    <row r="17">
      <c r="A17" s="13" t="inlineStr">
        <is>
          <t>main_ingredients</t>
        </is>
      </c>
    </row>
    <row r="18">
      <c r="A18" s="13" t="inlineStr">
        <is>
          <t>flavor_profile</t>
        </is>
      </c>
    </row>
    <row r="19">
      <c r="A19" s="13" t="inlineStr">
        <is>
          <t>texture</t>
        </is>
      </c>
    </row>
    <row r="20">
      <c r="A20" s="13" t="inlineStr">
        <is>
          <t>temperature</t>
        </is>
      </c>
    </row>
    <row r="21">
      <c r="A21" s="13" t="inlineStr">
        <is>
          <t>cooking_methods</t>
        </is>
      </c>
    </row>
    <row r="22">
      <c r="A22" s="13" t="inlineStr">
        <is>
          <t>protein_type</t>
        </is>
      </c>
    </row>
    <row r="23">
      <c r="A23" s="13" t="inlineStr">
        <is>
          <t>spice_level</t>
        </is>
      </c>
    </row>
    <row r="24">
      <c r="A24" s="13" t="inlineStr">
        <is>
          <t>allergens</t>
        </is>
      </c>
    </row>
    <row r="25">
      <c r="A25" s="13" t="inlineStr">
        <is>
          <t>dietary_tags</t>
        </is>
      </c>
    </row>
    <row r="26">
      <c r="A26" s="13" t="inlineStr">
        <is>
          <t>seasonality</t>
        </is>
      </c>
    </row>
    <row r="27">
      <c r="A27" s="13" t="inlineStr">
        <is>
          <t>prep_components</t>
        </is>
      </c>
      <c r="B27" t="inlineStr">
        <is>
          <t>풀드 포크 믹스 Pulled Pork Mix</t>
        </is>
      </c>
    </row>
    <row r="28">
      <c r="A28" s="13" t="inlineStr">
        <is>
          <t>plating_style</t>
        </is>
      </c>
    </row>
    <row r="29">
      <c r="A29" s="13" t="inlineStr">
        <is>
          <t>free_tags</t>
        </is>
      </c>
    </row>
    <row r="30">
      <c r="A30" s="3" t="inlineStr">
        <is>
          <t>SOURCING / NOTES</t>
        </is>
      </c>
    </row>
    <row r="31">
      <c r="A31" s="13" t="inlineStr">
        <is>
          <t>cost_source</t>
        </is>
      </c>
      <c r="B31" t="inlineStr">
        <is>
          <t>live price book (Beelink vendor_db); BOP invoices + catalogs</t>
        </is>
      </c>
    </row>
    <row r="32">
      <c r="A32" s="13" t="inlineStr">
        <is>
          <t>source_recipe</t>
        </is>
      </c>
      <c r="B32" t="inlineStr">
        <is>
          <t>2025.12_BOP_MenuDev_FoodCosting tab 감자탕 육개장 K-Cup Gamjatang Yukgaej</t>
        </is>
      </c>
    </row>
    <row r="33">
      <c r="A33" s="13" t="inlineStr">
        <is>
          <t>built_by</t>
        </is>
      </c>
      <c r="B33" t="inlineStr">
        <is>
          <t>build_v5_batch.py machine-draft; David verifies</t>
        </is>
      </c>
    </row>
    <row r="34">
      <c r="A34" s="13" t="inlineStr">
        <is>
          <t>user_notes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2026-06-19T04:33:55Z</dcterms:created>
  <dcterms:modified xmlns:dcterms="http://purl.org/dc/terms/" xmlns:xsi="http://www.w3.org/2001/XMLSchema-instance" xsi:type="dcterms:W3CDTF">2026-06-20T01:41:14Z</dcterms:modified>
</cp:coreProperties>
</file>